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720" windowHeight="11550" tabRatio="957"/>
  </bookViews>
  <sheets>
    <sheet name="Handleiding" sheetId="30" r:id="rId1"/>
    <sheet name="Start" sheetId="1" r:id="rId2"/>
    <sheet name="Uitslagen" sheetId="34" r:id="rId3"/>
    <sheet name="Afgemeld" sheetId="37" r:id="rId4"/>
    <sheet name="Partijlijst" sheetId="33" r:id="rId5"/>
    <sheet name="Totaal" sheetId="24" r:id="rId6"/>
    <sheet name="Matrix 1" sheetId="25" r:id="rId7"/>
    <sheet name="Matrix 2" sheetId="26" r:id="rId8"/>
    <sheet name="Matrix 3" sheetId="27" r:id="rId9"/>
    <sheet name="Matrix 4" sheetId="28" r:id="rId10"/>
    <sheet name="Matrix 5" sheetId="38" r:id="rId11"/>
    <sheet name="Matrix 6" sheetId="39" r:id="rId12"/>
    <sheet name="Peter" sheetId="2" r:id="rId13"/>
    <sheet name="Henk" sheetId="4" r:id="rId14"/>
    <sheet name="Cor" sheetId="5" r:id="rId15"/>
    <sheet name="Daan" sheetId="7" r:id="rId16"/>
    <sheet name="Luciën" sheetId="8" r:id="rId17"/>
    <sheet name="Harrie" sheetId="9" r:id="rId18"/>
    <sheet name="Tonnie" sheetId="10" r:id="rId19"/>
    <sheet name="Leo" sheetId="11" r:id="rId20"/>
    <sheet name="Piet S" sheetId="12" r:id="rId21"/>
    <sheet name="Frans" sheetId="13" r:id="rId22"/>
    <sheet name="Patrick" sheetId="14" r:id="rId23"/>
    <sheet name="Piet T" sheetId="15" r:id="rId24"/>
    <sheet name="William" sheetId="16" r:id="rId25"/>
    <sheet name="Jan" sheetId="17" r:id="rId26"/>
    <sheet name="Jo" sheetId="18" r:id="rId27"/>
    <sheet name="Nieuw3" sheetId="19" r:id="rId28"/>
    <sheet name="Nieuw4" sheetId="20" r:id="rId29"/>
    <sheet name="Nieuw5" sheetId="21" r:id="rId30"/>
    <sheet name="Nieuw6" sheetId="22" r:id="rId31"/>
    <sheet name="Nieuw7" sheetId="23" r:id="rId32"/>
    <sheet name="Reglement" sheetId="32" r:id="rId33"/>
    <sheet name="Presentielijst 1" sheetId="36" r:id="rId34"/>
    <sheet name="Naambordjes" sheetId="29" r:id="rId35"/>
  </sheets>
  <definedNames>
    <definedName name="_xlnm.Print_Area" localSheetId="3">Afgemeld!$A$1:$F$27</definedName>
    <definedName name="_xlnm.Print_Area" localSheetId="14">Cor!$A$1:$L$60</definedName>
    <definedName name="_xlnm.Print_Area" localSheetId="15">Daan!$A$1:$L$60</definedName>
    <definedName name="_xlnm.Print_Area" localSheetId="21">Frans!$A$1:$L$60</definedName>
    <definedName name="_xlnm.Print_Area" localSheetId="0">Handleiding!$A$1:$H$51</definedName>
    <definedName name="_xlnm.Print_Area" localSheetId="17">Harrie!$A$1:$L$60</definedName>
    <definedName name="_xlnm.Print_Area" localSheetId="13">Henk!$A$1:$L$60</definedName>
    <definedName name="_xlnm.Print_Area" localSheetId="25">Jan!$A$1:$L$60</definedName>
    <definedName name="_xlnm.Print_Area" localSheetId="26">Jo!$A$1:$L$60</definedName>
    <definedName name="_xlnm.Print_Area" localSheetId="19">Leo!$A$1:$L$60</definedName>
    <definedName name="_xlnm.Print_Area" localSheetId="16">Luciën!$A$1:$L$60</definedName>
    <definedName name="_xlnm.Print_Area" localSheetId="27">Nieuw3!$A$1:$L$60</definedName>
    <definedName name="_xlnm.Print_Area" localSheetId="28">Nieuw4!$A$1:$L$60</definedName>
    <definedName name="_xlnm.Print_Area" localSheetId="29">Nieuw5!$A$1:$L$60</definedName>
    <definedName name="_xlnm.Print_Area" localSheetId="30">Nieuw6!$A$1:$L$60</definedName>
    <definedName name="_xlnm.Print_Area" localSheetId="31">Nieuw7!$A$1:$L$60</definedName>
    <definedName name="_xlnm.Print_Area" localSheetId="22">Patrick!$A$1:$L$60</definedName>
    <definedName name="_xlnm.Print_Area" localSheetId="12">Peter!$A$1:$L$85</definedName>
    <definedName name="_xlnm.Print_Area" localSheetId="20">'Piet S'!$A$1:$L$60</definedName>
    <definedName name="_xlnm.Print_Area" localSheetId="23">'Piet T'!$A$1:$L$60</definedName>
    <definedName name="_xlnm.Print_Area" localSheetId="1">Start!$A$1:$K$43</definedName>
    <definedName name="_xlnm.Print_Area" localSheetId="18">Tonnie!$A$1:$L$60</definedName>
    <definedName name="_xlnm.Print_Area" localSheetId="5">Totaal!$A$1:$J$35</definedName>
    <definedName name="_xlnm.Print_Area" localSheetId="2">Uitslagen!$A$1:$J$32</definedName>
    <definedName name="_xlnm.Print_Area" localSheetId="24">William!$A$1:$L$60</definedName>
  </definedNames>
  <calcPr calcId="145621"/>
</workbook>
</file>

<file path=xl/calcChain.xml><?xml version="1.0" encoding="utf-8"?>
<calcChain xmlns="http://schemas.openxmlformats.org/spreadsheetml/2006/main">
  <c r="K3" i="38" l="1"/>
  <c r="B14" i="38"/>
  <c r="V26" i="39"/>
  <c r="V27" i="39" s="1"/>
  <c r="U27" i="39"/>
  <c r="U27" i="38"/>
  <c r="V27" i="38"/>
  <c r="V26" i="38"/>
  <c r="V26" i="28"/>
  <c r="V27" i="28" s="1"/>
  <c r="U27" i="28"/>
  <c r="U27" i="27"/>
  <c r="V27" i="27"/>
  <c r="V26" i="27"/>
  <c r="U27" i="26"/>
  <c r="V27" i="26"/>
  <c r="V20" i="28" l="1"/>
  <c r="T14" i="28"/>
  <c r="T14" i="39"/>
  <c r="V20" i="39"/>
  <c r="V24" i="39"/>
  <c r="V23" i="39"/>
  <c r="V22" i="39"/>
  <c r="V21" i="39"/>
  <c r="V19" i="39"/>
  <c r="V18" i="39"/>
  <c r="V17" i="39"/>
  <c r="V16" i="39"/>
  <c r="V15" i="39"/>
  <c r="V14" i="39"/>
  <c r="V13" i="39"/>
  <c r="V12" i="39"/>
  <c r="V11" i="39"/>
  <c r="V10" i="39"/>
  <c r="V9" i="39"/>
  <c r="V8" i="39"/>
  <c r="V7" i="39"/>
  <c r="V6" i="39"/>
  <c r="U25" i="39"/>
  <c r="U23" i="39"/>
  <c r="U22" i="39"/>
  <c r="U21" i="39"/>
  <c r="U20" i="39"/>
  <c r="U19" i="39"/>
  <c r="U18" i="39"/>
  <c r="U17" i="39"/>
  <c r="U16" i="39"/>
  <c r="U15" i="39"/>
  <c r="U14" i="39"/>
  <c r="U13" i="39"/>
  <c r="U12" i="39"/>
  <c r="U11" i="39"/>
  <c r="U10" i="39"/>
  <c r="U9" i="39"/>
  <c r="U8" i="39"/>
  <c r="U7" i="39"/>
  <c r="U6" i="39"/>
  <c r="U26" i="39" s="1"/>
  <c r="T25" i="39"/>
  <c r="T24" i="39"/>
  <c r="T22" i="39"/>
  <c r="T21" i="39"/>
  <c r="T20" i="39"/>
  <c r="T19" i="39"/>
  <c r="T18" i="39"/>
  <c r="T17" i="39"/>
  <c r="T16" i="39"/>
  <c r="T15" i="39"/>
  <c r="T13" i="39"/>
  <c r="T12" i="39"/>
  <c r="T11" i="39"/>
  <c r="T10" i="39"/>
  <c r="T9" i="39"/>
  <c r="T8" i="39"/>
  <c r="T7" i="39"/>
  <c r="T6" i="39"/>
  <c r="S25" i="39"/>
  <c r="S24" i="39"/>
  <c r="S23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S26" i="39" s="1"/>
  <c r="R25" i="39"/>
  <c r="R24" i="39"/>
  <c r="R23" i="39"/>
  <c r="R22" i="39"/>
  <c r="R20" i="39"/>
  <c r="R19" i="39"/>
  <c r="R18" i="39"/>
  <c r="R17" i="39"/>
  <c r="R16" i="39"/>
  <c r="R15" i="39"/>
  <c r="R14" i="39"/>
  <c r="R13" i="39"/>
  <c r="R12" i="39"/>
  <c r="R11" i="39"/>
  <c r="R10" i="39"/>
  <c r="R9" i="39"/>
  <c r="R8" i="39"/>
  <c r="R7" i="39"/>
  <c r="R6" i="39"/>
  <c r="R26" i="39" s="1"/>
  <c r="Q25" i="39"/>
  <c r="Q24" i="39"/>
  <c r="Q23" i="39"/>
  <c r="Q22" i="39"/>
  <c r="Q21" i="39"/>
  <c r="Q19" i="39"/>
  <c r="Q18" i="39"/>
  <c r="Q17" i="39"/>
  <c r="Q16" i="39"/>
  <c r="Q15" i="39"/>
  <c r="Q14" i="39"/>
  <c r="Q13" i="39"/>
  <c r="Q12" i="39"/>
  <c r="Q11" i="39"/>
  <c r="Q10" i="39"/>
  <c r="Q9" i="39"/>
  <c r="Q8" i="39"/>
  <c r="Q7" i="39"/>
  <c r="Q6" i="39"/>
  <c r="Q26" i="39" s="1"/>
  <c r="P25" i="39"/>
  <c r="P24" i="39"/>
  <c r="P23" i="39"/>
  <c r="P22" i="39"/>
  <c r="P21" i="39"/>
  <c r="P20" i="39"/>
  <c r="P18" i="39"/>
  <c r="P17" i="39"/>
  <c r="P16" i="39"/>
  <c r="P15" i="39"/>
  <c r="P14" i="39"/>
  <c r="P13" i="39"/>
  <c r="P12" i="39"/>
  <c r="P11" i="39"/>
  <c r="P10" i="39"/>
  <c r="P9" i="39"/>
  <c r="P8" i="39"/>
  <c r="P7" i="39"/>
  <c r="P6" i="39"/>
  <c r="P26" i="39" s="1"/>
  <c r="O25" i="39"/>
  <c r="O24" i="39"/>
  <c r="O23" i="39"/>
  <c r="O22" i="39"/>
  <c r="O21" i="39"/>
  <c r="O20" i="39"/>
  <c r="O19" i="39"/>
  <c r="O17" i="39"/>
  <c r="O16" i="39"/>
  <c r="O15" i="39"/>
  <c r="O14" i="39"/>
  <c r="O13" i="39"/>
  <c r="O12" i="39"/>
  <c r="O11" i="39"/>
  <c r="O10" i="39"/>
  <c r="O9" i="39"/>
  <c r="O8" i="39"/>
  <c r="O7" i="39"/>
  <c r="O6" i="39"/>
  <c r="O26" i="39" s="1"/>
  <c r="N25" i="39"/>
  <c r="N24" i="39"/>
  <c r="N23" i="39"/>
  <c r="N22" i="39"/>
  <c r="N21" i="39"/>
  <c r="N20" i="39"/>
  <c r="N19" i="39"/>
  <c r="N18" i="39"/>
  <c r="N16" i="39"/>
  <c r="N15" i="39"/>
  <c r="N14" i="39"/>
  <c r="N13" i="39"/>
  <c r="N12" i="39"/>
  <c r="N11" i="39"/>
  <c r="N10" i="39"/>
  <c r="N9" i="39"/>
  <c r="N8" i="39"/>
  <c r="N7" i="39"/>
  <c r="N6" i="39"/>
  <c r="N26" i="39" s="1"/>
  <c r="M25" i="39"/>
  <c r="M24" i="39"/>
  <c r="M23" i="39"/>
  <c r="M22" i="39"/>
  <c r="M21" i="39"/>
  <c r="M20" i="39"/>
  <c r="M19" i="39"/>
  <c r="M18" i="39"/>
  <c r="M17" i="39"/>
  <c r="M15" i="39"/>
  <c r="M14" i="39"/>
  <c r="M13" i="39"/>
  <c r="M12" i="39"/>
  <c r="M11" i="39"/>
  <c r="M10" i="39"/>
  <c r="M9" i="39"/>
  <c r="M8" i="39"/>
  <c r="M7" i="39"/>
  <c r="M6" i="39"/>
  <c r="M26" i="39" s="1"/>
  <c r="L25" i="39"/>
  <c r="L24" i="39"/>
  <c r="L23" i="39"/>
  <c r="L22" i="39"/>
  <c r="L21" i="39"/>
  <c r="L20" i="39"/>
  <c r="L19" i="39"/>
  <c r="L18" i="39"/>
  <c r="L17" i="39"/>
  <c r="L16" i="39"/>
  <c r="L14" i="39"/>
  <c r="L13" i="39"/>
  <c r="L12" i="39"/>
  <c r="L11" i="39"/>
  <c r="L10" i="39"/>
  <c r="L9" i="39"/>
  <c r="L8" i="39"/>
  <c r="L7" i="39"/>
  <c r="L6" i="39"/>
  <c r="L26" i="39" s="1"/>
  <c r="K25" i="39"/>
  <c r="K24" i="39"/>
  <c r="K22" i="39"/>
  <c r="K21" i="39"/>
  <c r="K20" i="39"/>
  <c r="K19" i="39"/>
  <c r="K18" i="39"/>
  <c r="K17" i="39"/>
  <c r="K16" i="39"/>
  <c r="K15" i="39"/>
  <c r="K13" i="39"/>
  <c r="K12" i="39"/>
  <c r="K11" i="39"/>
  <c r="K10" i="39"/>
  <c r="K9" i="39"/>
  <c r="K8" i="39"/>
  <c r="K7" i="39"/>
  <c r="K6" i="39"/>
  <c r="K26" i="39" s="1"/>
  <c r="J25" i="39"/>
  <c r="J24" i="39"/>
  <c r="J23" i="39"/>
  <c r="J22" i="39"/>
  <c r="J21" i="39"/>
  <c r="J20" i="39"/>
  <c r="J19" i="39"/>
  <c r="J18" i="39"/>
  <c r="J17" i="39"/>
  <c r="J16" i="39"/>
  <c r="J15" i="39"/>
  <c r="J14" i="39"/>
  <c r="J12" i="39"/>
  <c r="J11" i="39"/>
  <c r="J10" i="39"/>
  <c r="J9" i="39"/>
  <c r="J8" i="39"/>
  <c r="J7" i="39"/>
  <c r="J6" i="39"/>
  <c r="J26" i="39" s="1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1" i="39"/>
  <c r="I10" i="39"/>
  <c r="I9" i="39"/>
  <c r="I8" i="39"/>
  <c r="I7" i="39"/>
  <c r="I6" i="39"/>
  <c r="I26" i="39" s="1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0" i="39"/>
  <c r="H9" i="39"/>
  <c r="H8" i="39"/>
  <c r="H7" i="39"/>
  <c r="H6" i="39"/>
  <c r="H26" i="39" s="1"/>
  <c r="G25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9" i="39"/>
  <c r="G8" i="39"/>
  <c r="G7" i="39"/>
  <c r="G6" i="39"/>
  <c r="G26" i="39" s="1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8" i="39"/>
  <c r="F7" i="39"/>
  <c r="F6" i="39"/>
  <c r="F26" i="39" s="1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E9" i="39"/>
  <c r="E7" i="39"/>
  <c r="E6" i="39"/>
  <c r="E26" i="39" s="1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6" i="39"/>
  <c r="D26" i="39" s="1"/>
  <c r="C25" i="39"/>
  <c r="C24" i="39"/>
  <c r="C23" i="39"/>
  <c r="C22" i="39"/>
  <c r="C21" i="39"/>
  <c r="C20" i="39"/>
  <c r="C19" i="39"/>
  <c r="C18" i="39"/>
  <c r="C17" i="39"/>
  <c r="C16" i="39"/>
  <c r="C15" i="39"/>
  <c r="C14" i="39"/>
  <c r="C13" i="39"/>
  <c r="C12" i="39"/>
  <c r="D3" i="39" s="1"/>
  <c r="C11" i="39"/>
  <c r="C10" i="39"/>
  <c r="C9" i="39"/>
  <c r="C8" i="39"/>
  <c r="C7" i="39"/>
  <c r="C26" i="39" s="1"/>
  <c r="B25" i="39"/>
  <c r="A25" i="39"/>
  <c r="B24" i="39"/>
  <c r="A24" i="39"/>
  <c r="B23" i="39"/>
  <c r="A23" i="39"/>
  <c r="B22" i="39"/>
  <c r="A22" i="39"/>
  <c r="B21" i="39"/>
  <c r="A21" i="39"/>
  <c r="B20" i="39"/>
  <c r="A20" i="39"/>
  <c r="B19" i="39"/>
  <c r="A19" i="39"/>
  <c r="B18" i="39"/>
  <c r="A18" i="39"/>
  <c r="B17" i="39"/>
  <c r="A17" i="39"/>
  <c r="B16" i="39"/>
  <c r="A16" i="39"/>
  <c r="B15" i="39"/>
  <c r="A15" i="39"/>
  <c r="B14" i="39"/>
  <c r="A14" i="39"/>
  <c r="B13" i="39"/>
  <c r="A13" i="39"/>
  <c r="B12" i="39"/>
  <c r="A12" i="39"/>
  <c r="B11" i="39"/>
  <c r="A11" i="39"/>
  <c r="B10" i="39"/>
  <c r="A10" i="39"/>
  <c r="B9" i="39"/>
  <c r="A9" i="39"/>
  <c r="B8" i="39"/>
  <c r="A8" i="39"/>
  <c r="B7" i="39"/>
  <c r="A7" i="39"/>
  <c r="B6" i="39"/>
  <c r="A6" i="39"/>
  <c r="V5" i="39"/>
  <c r="U5" i="39"/>
  <c r="T5" i="39"/>
  <c r="S5" i="39"/>
  <c r="R5" i="39"/>
  <c r="Q5" i="39"/>
  <c r="P5" i="39"/>
  <c r="O5" i="39"/>
  <c r="N5" i="39"/>
  <c r="M5" i="39"/>
  <c r="L5" i="39"/>
  <c r="K5" i="39"/>
  <c r="J5" i="39"/>
  <c r="I5" i="39"/>
  <c r="H5" i="39"/>
  <c r="G5" i="39"/>
  <c r="F5" i="39"/>
  <c r="E5" i="39"/>
  <c r="D5" i="39"/>
  <c r="C5" i="39"/>
  <c r="V3" i="39"/>
  <c r="U3" i="39"/>
  <c r="T3" i="39"/>
  <c r="S3" i="39"/>
  <c r="R3" i="39"/>
  <c r="Q3" i="39"/>
  <c r="P3" i="39"/>
  <c r="O3" i="39"/>
  <c r="N3" i="39"/>
  <c r="M3" i="39"/>
  <c r="L3" i="39"/>
  <c r="K3" i="39"/>
  <c r="J3" i="39"/>
  <c r="I3" i="39"/>
  <c r="H3" i="39"/>
  <c r="G3" i="39"/>
  <c r="F3" i="39"/>
  <c r="E3" i="39"/>
  <c r="C3" i="39"/>
  <c r="P2" i="39"/>
  <c r="L1" i="39"/>
  <c r="D1" i="39"/>
  <c r="A1" i="39"/>
  <c r="T26" i="39" l="1"/>
  <c r="O42" i="1"/>
  <c r="V24" i="38"/>
  <c r="V23" i="38"/>
  <c r="V22" i="38"/>
  <c r="V21" i="38"/>
  <c r="V20" i="38"/>
  <c r="V19" i="38"/>
  <c r="V18" i="38"/>
  <c r="V17" i="38"/>
  <c r="V16" i="38"/>
  <c r="V15" i="38"/>
  <c r="V14" i="38"/>
  <c r="V13" i="38"/>
  <c r="V12" i="38"/>
  <c r="V11" i="38"/>
  <c r="V10" i="38"/>
  <c r="V9" i="38"/>
  <c r="V8" i="38"/>
  <c r="V7" i="38"/>
  <c r="V6" i="38"/>
  <c r="U25" i="38"/>
  <c r="U23" i="38"/>
  <c r="U22" i="38"/>
  <c r="U21" i="38"/>
  <c r="U20" i="38"/>
  <c r="U19" i="38"/>
  <c r="U18" i="38"/>
  <c r="U17" i="38"/>
  <c r="U16" i="38"/>
  <c r="U15" i="38"/>
  <c r="U14" i="38"/>
  <c r="U13" i="38"/>
  <c r="U12" i="38"/>
  <c r="U11" i="38"/>
  <c r="U10" i="38"/>
  <c r="U9" i="38"/>
  <c r="U8" i="38"/>
  <c r="U7" i="38"/>
  <c r="U6" i="38"/>
  <c r="T25" i="38"/>
  <c r="T24" i="38"/>
  <c r="T22" i="38"/>
  <c r="T21" i="38"/>
  <c r="T20" i="38"/>
  <c r="T19" i="38"/>
  <c r="T18" i="38"/>
  <c r="T17" i="38"/>
  <c r="T16" i="38"/>
  <c r="T15" i="38"/>
  <c r="T14" i="38"/>
  <c r="T13" i="38"/>
  <c r="T12" i="38"/>
  <c r="T11" i="38"/>
  <c r="T10" i="38"/>
  <c r="T9" i="38"/>
  <c r="T8" i="38"/>
  <c r="T7" i="38"/>
  <c r="T6" i="38"/>
  <c r="T26" i="38" s="1"/>
  <c r="S25" i="38"/>
  <c r="S24" i="38"/>
  <c r="S23" i="38"/>
  <c r="S21" i="38"/>
  <c r="S20" i="38"/>
  <c r="S19" i="38"/>
  <c r="S18" i="38"/>
  <c r="S17" i="38"/>
  <c r="S16" i="38"/>
  <c r="S15" i="38"/>
  <c r="S14" i="38"/>
  <c r="S13" i="38"/>
  <c r="S12" i="38"/>
  <c r="S11" i="38"/>
  <c r="S10" i="38"/>
  <c r="S9" i="38"/>
  <c r="S8" i="38"/>
  <c r="S7" i="38"/>
  <c r="S6" i="38"/>
  <c r="S26" i="38" s="1"/>
  <c r="R25" i="38"/>
  <c r="R24" i="38"/>
  <c r="R23" i="38"/>
  <c r="R22" i="38"/>
  <c r="R20" i="38"/>
  <c r="R19" i="38"/>
  <c r="R18" i="38"/>
  <c r="R17" i="38"/>
  <c r="R16" i="38"/>
  <c r="R15" i="38"/>
  <c r="R14" i="38"/>
  <c r="R13" i="38"/>
  <c r="R12" i="38"/>
  <c r="R11" i="38"/>
  <c r="R10" i="38"/>
  <c r="R9" i="38"/>
  <c r="R8" i="38"/>
  <c r="R7" i="38"/>
  <c r="R6" i="38"/>
  <c r="R26" i="38" s="1"/>
  <c r="Q25" i="38"/>
  <c r="Q24" i="38"/>
  <c r="Q23" i="38"/>
  <c r="Q22" i="38"/>
  <c r="Q21" i="38"/>
  <c r="Q19" i="38"/>
  <c r="Q18" i="38"/>
  <c r="Q17" i="38"/>
  <c r="Q16" i="38"/>
  <c r="Q15" i="38"/>
  <c r="Q14" i="38"/>
  <c r="Q13" i="38"/>
  <c r="Q12" i="38"/>
  <c r="Q11" i="38"/>
  <c r="Q10" i="38"/>
  <c r="Q9" i="38"/>
  <c r="Q8" i="38"/>
  <c r="Q7" i="38"/>
  <c r="Q6" i="38"/>
  <c r="Q26" i="38" s="1"/>
  <c r="P25" i="38"/>
  <c r="P24" i="38"/>
  <c r="P23" i="38"/>
  <c r="P22" i="38"/>
  <c r="P21" i="38"/>
  <c r="P20" i="38"/>
  <c r="P18" i="38"/>
  <c r="P17" i="38"/>
  <c r="P16" i="38"/>
  <c r="P15" i="38"/>
  <c r="P14" i="38"/>
  <c r="P13" i="38"/>
  <c r="P12" i="38"/>
  <c r="P11" i="38"/>
  <c r="P10" i="38"/>
  <c r="P9" i="38"/>
  <c r="P8" i="38"/>
  <c r="P7" i="38"/>
  <c r="P6" i="38"/>
  <c r="O25" i="38"/>
  <c r="O24" i="38"/>
  <c r="O23" i="38"/>
  <c r="O22" i="38"/>
  <c r="O21" i="38"/>
  <c r="O20" i="38"/>
  <c r="O19" i="38"/>
  <c r="O17" i="38"/>
  <c r="O16" i="38"/>
  <c r="O15" i="38"/>
  <c r="O14" i="38"/>
  <c r="O13" i="38"/>
  <c r="O12" i="38"/>
  <c r="O11" i="38"/>
  <c r="O10" i="38"/>
  <c r="O9" i="38"/>
  <c r="O8" i="38"/>
  <c r="O26" i="38" s="1"/>
  <c r="O7" i="38"/>
  <c r="O6" i="38"/>
  <c r="N25" i="38"/>
  <c r="N24" i="38"/>
  <c r="N23" i="38"/>
  <c r="N22" i="38"/>
  <c r="N21" i="38"/>
  <c r="N20" i="38"/>
  <c r="N19" i="38"/>
  <c r="N18" i="38"/>
  <c r="N16" i="38"/>
  <c r="N15" i="38"/>
  <c r="N14" i="38"/>
  <c r="N13" i="38"/>
  <c r="N12" i="38"/>
  <c r="N11" i="38"/>
  <c r="N10" i="38"/>
  <c r="N9" i="38"/>
  <c r="N8" i="38"/>
  <c r="N7" i="38"/>
  <c r="N6" i="38"/>
  <c r="N26" i="38" s="1"/>
  <c r="M25" i="38"/>
  <c r="M24" i="38"/>
  <c r="M23" i="38"/>
  <c r="M22" i="38"/>
  <c r="M21" i="38"/>
  <c r="M20" i="38"/>
  <c r="M19" i="38"/>
  <c r="M18" i="38"/>
  <c r="M17" i="38"/>
  <c r="M15" i="38"/>
  <c r="M14" i="38"/>
  <c r="M13" i="38"/>
  <c r="M12" i="38"/>
  <c r="M11" i="38"/>
  <c r="M10" i="38"/>
  <c r="M9" i="38"/>
  <c r="M8" i="38"/>
  <c r="M7" i="38"/>
  <c r="M6" i="38"/>
  <c r="M26" i="38" s="1"/>
  <c r="L25" i="38"/>
  <c r="L26" i="38" s="1"/>
  <c r="L24" i="38"/>
  <c r="L23" i="38"/>
  <c r="L22" i="38"/>
  <c r="L21" i="38"/>
  <c r="L20" i="38"/>
  <c r="L19" i="38"/>
  <c r="L18" i="38"/>
  <c r="L17" i="38"/>
  <c r="L16" i="38"/>
  <c r="L14" i="38"/>
  <c r="L13" i="38"/>
  <c r="L12" i="38"/>
  <c r="L11" i="38"/>
  <c r="L10" i="38"/>
  <c r="L9" i="38"/>
  <c r="L8" i="38"/>
  <c r="L7" i="38"/>
  <c r="L6" i="38"/>
  <c r="K25" i="38"/>
  <c r="K24" i="38"/>
  <c r="K23" i="38"/>
  <c r="K22" i="38"/>
  <c r="K21" i="38"/>
  <c r="K20" i="38"/>
  <c r="K19" i="38"/>
  <c r="K18" i="38"/>
  <c r="K17" i="38"/>
  <c r="K16" i="38"/>
  <c r="K15" i="38"/>
  <c r="K13" i="38"/>
  <c r="K12" i="38"/>
  <c r="K11" i="38"/>
  <c r="K10" i="38"/>
  <c r="K9" i="38"/>
  <c r="K8" i="38"/>
  <c r="K7" i="38"/>
  <c r="K6" i="38"/>
  <c r="K26" i="38" s="1"/>
  <c r="J25" i="38"/>
  <c r="J24" i="38"/>
  <c r="J23" i="38"/>
  <c r="J22" i="38"/>
  <c r="J21" i="38"/>
  <c r="J20" i="38"/>
  <c r="J19" i="38"/>
  <c r="J18" i="38"/>
  <c r="J17" i="38"/>
  <c r="J16" i="38"/>
  <c r="J15" i="38"/>
  <c r="J14" i="38"/>
  <c r="J12" i="38"/>
  <c r="J11" i="38"/>
  <c r="J10" i="38"/>
  <c r="J9" i="38"/>
  <c r="J8" i="38"/>
  <c r="J7" i="38"/>
  <c r="J6" i="38"/>
  <c r="J26" i="38" s="1"/>
  <c r="I25" i="38"/>
  <c r="I24" i="38"/>
  <c r="I23" i="38"/>
  <c r="I22" i="38"/>
  <c r="I21" i="38"/>
  <c r="I20" i="38"/>
  <c r="I19" i="38"/>
  <c r="I18" i="38"/>
  <c r="I17" i="38"/>
  <c r="I16" i="38"/>
  <c r="I15" i="38"/>
  <c r="I14" i="38"/>
  <c r="I13" i="38"/>
  <c r="I11" i="38"/>
  <c r="I10" i="38"/>
  <c r="I9" i="38"/>
  <c r="I8" i="38"/>
  <c r="I7" i="38"/>
  <c r="I6" i="38"/>
  <c r="I26" i="38" s="1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0" i="38"/>
  <c r="H9" i="38"/>
  <c r="H8" i="38"/>
  <c r="H7" i="38"/>
  <c r="H6" i="38"/>
  <c r="H26" i="38" s="1"/>
  <c r="G25" i="38"/>
  <c r="G24" i="38"/>
  <c r="G23" i="38"/>
  <c r="G22" i="38"/>
  <c r="G21" i="38"/>
  <c r="G20" i="38"/>
  <c r="G19" i="38"/>
  <c r="G18" i="38"/>
  <c r="G17" i="38"/>
  <c r="G16" i="38"/>
  <c r="G15" i="38"/>
  <c r="G14" i="38"/>
  <c r="G13" i="38"/>
  <c r="G12" i="38"/>
  <c r="G11" i="38"/>
  <c r="G9" i="38"/>
  <c r="G8" i="38"/>
  <c r="G7" i="38"/>
  <c r="G6" i="38"/>
  <c r="G26" i="38" s="1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8" i="38"/>
  <c r="F7" i="38"/>
  <c r="F6" i="38"/>
  <c r="F26" i="38" s="1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7" i="38"/>
  <c r="E6" i="38"/>
  <c r="E26" i="38" s="1"/>
  <c r="D25" i="38"/>
  <c r="A14" i="38"/>
  <c r="K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D3" i="38" s="1"/>
  <c r="C11" i="38"/>
  <c r="C10" i="38"/>
  <c r="C9" i="38"/>
  <c r="C8" i="38"/>
  <c r="C7" i="38"/>
  <c r="U26" i="38"/>
  <c r="U26" i="28"/>
  <c r="U26" i="27"/>
  <c r="T26" i="27"/>
  <c r="V26" i="26"/>
  <c r="U26" i="26"/>
  <c r="S26" i="25"/>
  <c r="T26" i="25"/>
  <c r="U26" i="25"/>
  <c r="V26" i="25"/>
  <c r="B25" i="38"/>
  <c r="A25" i="38"/>
  <c r="B24" i="38"/>
  <c r="A24" i="38"/>
  <c r="B23" i="38"/>
  <c r="A23" i="38"/>
  <c r="B22" i="38"/>
  <c r="A22" i="38"/>
  <c r="B21" i="38"/>
  <c r="A21" i="38"/>
  <c r="B20" i="38"/>
  <c r="A20" i="38"/>
  <c r="B19" i="38"/>
  <c r="A19" i="38"/>
  <c r="B18" i="38"/>
  <c r="A18" i="38"/>
  <c r="B17" i="38"/>
  <c r="A17" i="38"/>
  <c r="B16" i="38"/>
  <c r="A16" i="38"/>
  <c r="B15" i="38"/>
  <c r="A15" i="38"/>
  <c r="B13" i="38"/>
  <c r="A13" i="38"/>
  <c r="B12" i="38"/>
  <c r="A12" i="38"/>
  <c r="B11" i="38"/>
  <c r="A11" i="38"/>
  <c r="B10" i="38"/>
  <c r="A10" i="38"/>
  <c r="B9" i="38"/>
  <c r="A9" i="38"/>
  <c r="B8" i="38"/>
  <c r="A8" i="38"/>
  <c r="B7" i="38"/>
  <c r="A7" i="38"/>
  <c r="B6" i="38"/>
  <c r="A6" i="38"/>
  <c r="V5" i="38"/>
  <c r="U5" i="38"/>
  <c r="T5" i="38"/>
  <c r="S5" i="38"/>
  <c r="R5" i="38"/>
  <c r="Q5" i="38"/>
  <c r="P5" i="38"/>
  <c r="O5" i="38"/>
  <c r="N5" i="38"/>
  <c r="M5" i="38"/>
  <c r="L5" i="38"/>
  <c r="J5" i="38"/>
  <c r="I5" i="38"/>
  <c r="H5" i="38"/>
  <c r="G5" i="38"/>
  <c r="F5" i="38"/>
  <c r="E5" i="38"/>
  <c r="D5" i="38"/>
  <c r="C5" i="38"/>
  <c r="V3" i="38"/>
  <c r="U3" i="38"/>
  <c r="T3" i="38"/>
  <c r="S3" i="38"/>
  <c r="R3" i="38"/>
  <c r="Q3" i="38"/>
  <c r="P3" i="38"/>
  <c r="O3" i="38"/>
  <c r="N3" i="38"/>
  <c r="M3" i="38"/>
  <c r="L3" i="38"/>
  <c r="J3" i="38"/>
  <c r="I3" i="38"/>
  <c r="H3" i="38"/>
  <c r="G3" i="38"/>
  <c r="F3" i="38"/>
  <c r="E3" i="38"/>
  <c r="C3" i="38"/>
  <c r="P2" i="38"/>
  <c r="L1" i="38"/>
  <c r="D1" i="38"/>
  <c r="A1" i="38"/>
  <c r="P26" i="38" l="1"/>
  <c r="C26" i="38"/>
  <c r="D26" i="38"/>
  <c r="J20" i="34"/>
  <c r="E20" i="34"/>
  <c r="J19" i="34"/>
  <c r="E19" i="34"/>
  <c r="J18" i="34"/>
  <c r="E18" i="34"/>
  <c r="J17" i="34"/>
  <c r="E17" i="34"/>
  <c r="J16" i="34"/>
  <c r="E16" i="34"/>
  <c r="J37" i="1" l="1"/>
  <c r="H36" i="1"/>
  <c r="Q42" i="1"/>
  <c r="Q41" i="1"/>
  <c r="Q40" i="1"/>
  <c r="Q39" i="1"/>
  <c r="Q38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M42" i="1"/>
  <c r="O41" i="1"/>
  <c r="O40" i="1"/>
  <c r="O39" i="1"/>
  <c r="O38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G51" i="23" l="1"/>
  <c r="F87" i="23"/>
  <c r="B87" i="23"/>
  <c r="F85" i="23"/>
  <c r="B85" i="23"/>
  <c r="F83" i="23"/>
  <c r="B83" i="23"/>
  <c r="F81" i="23"/>
  <c r="B81" i="23"/>
  <c r="F79" i="23"/>
  <c r="B79" i="23"/>
  <c r="F78" i="23"/>
  <c r="B78" i="23"/>
  <c r="J74" i="23"/>
  <c r="H74" i="23"/>
  <c r="L74" i="23" s="1"/>
  <c r="D87" i="23" s="1"/>
  <c r="F74" i="23"/>
  <c r="D85" i="23" s="1"/>
  <c r="D74" i="23"/>
  <c r="B74" i="23"/>
  <c r="L73" i="23"/>
  <c r="K73" i="23"/>
  <c r="I73" i="23"/>
  <c r="G73" i="23"/>
  <c r="F73" i="23"/>
  <c r="E73" i="23"/>
  <c r="C73" i="23"/>
  <c r="A73" i="23"/>
  <c r="L72" i="23"/>
  <c r="K72" i="23"/>
  <c r="I72" i="23"/>
  <c r="G72" i="23"/>
  <c r="F72" i="23"/>
  <c r="E72" i="23"/>
  <c r="C72" i="23"/>
  <c r="A72" i="23"/>
  <c r="L71" i="23"/>
  <c r="K71" i="23"/>
  <c r="I71" i="23"/>
  <c r="G71" i="23"/>
  <c r="F71" i="23"/>
  <c r="E71" i="23"/>
  <c r="C71" i="23"/>
  <c r="A71" i="23"/>
  <c r="L70" i="23"/>
  <c r="K70" i="23"/>
  <c r="I70" i="23"/>
  <c r="G70" i="23"/>
  <c r="F70" i="23"/>
  <c r="E70" i="23"/>
  <c r="C70" i="23"/>
  <c r="A70" i="23"/>
  <c r="L69" i="23"/>
  <c r="K69" i="23"/>
  <c r="I69" i="23"/>
  <c r="G69" i="23"/>
  <c r="F69" i="23"/>
  <c r="E69" i="23"/>
  <c r="C69" i="23"/>
  <c r="A69" i="23"/>
  <c r="L68" i="23"/>
  <c r="K68" i="23"/>
  <c r="I68" i="23"/>
  <c r="G68" i="23"/>
  <c r="F68" i="23"/>
  <c r="E68" i="23"/>
  <c r="C68" i="23"/>
  <c r="A68" i="23"/>
  <c r="L67" i="23"/>
  <c r="K67" i="23"/>
  <c r="I67" i="23"/>
  <c r="G67" i="23"/>
  <c r="F67" i="23"/>
  <c r="E67" i="23"/>
  <c r="C67" i="23"/>
  <c r="A67" i="23"/>
  <c r="L66" i="23"/>
  <c r="K66" i="23"/>
  <c r="I66" i="23"/>
  <c r="G66" i="23"/>
  <c r="F66" i="23"/>
  <c r="E66" i="23"/>
  <c r="C66" i="23"/>
  <c r="A66" i="23"/>
  <c r="L65" i="23"/>
  <c r="K65" i="23"/>
  <c r="I65" i="23"/>
  <c r="G65" i="23"/>
  <c r="F65" i="23"/>
  <c r="E65" i="23"/>
  <c r="C65" i="23"/>
  <c r="A65" i="23"/>
  <c r="L64" i="23"/>
  <c r="K64" i="23"/>
  <c r="I64" i="23"/>
  <c r="G64" i="23"/>
  <c r="F64" i="23"/>
  <c r="E64" i="23"/>
  <c r="C64" i="23"/>
  <c r="A64" i="23"/>
  <c r="L63" i="23"/>
  <c r="K63" i="23"/>
  <c r="I63" i="23"/>
  <c r="G63" i="23"/>
  <c r="F63" i="23"/>
  <c r="E63" i="23"/>
  <c r="C63" i="23"/>
  <c r="A63" i="23"/>
  <c r="L62" i="23"/>
  <c r="K62" i="23"/>
  <c r="I62" i="23"/>
  <c r="G62" i="23"/>
  <c r="F62" i="23"/>
  <c r="E62" i="23"/>
  <c r="C62" i="23"/>
  <c r="A62" i="23"/>
  <c r="L61" i="23"/>
  <c r="K61" i="23"/>
  <c r="I61" i="23"/>
  <c r="G61" i="23"/>
  <c r="F61" i="23"/>
  <c r="E61" i="23"/>
  <c r="C61" i="23"/>
  <c r="A61" i="23"/>
  <c r="L60" i="23"/>
  <c r="K60" i="23"/>
  <c r="I60" i="23"/>
  <c r="G60" i="23"/>
  <c r="F60" i="23"/>
  <c r="E60" i="23"/>
  <c r="C60" i="23"/>
  <c r="A60" i="23"/>
  <c r="L59" i="23"/>
  <c r="K59" i="23"/>
  <c r="I59" i="23"/>
  <c r="G59" i="23"/>
  <c r="F59" i="23"/>
  <c r="E59" i="23"/>
  <c r="C59" i="23"/>
  <c r="A59" i="23"/>
  <c r="L58" i="23"/>
  <c r="K58" i="23"/>
  <c r="I58" i="23"/>
  <c r="G58" i="23"/>
  <c r="F58" i="23"/>
  <c r="E58" i="23"/>
  <c r="C58" i="23"/>
  <c r="A58" i="23"/>
  <c r="L57" i="23"/>
  <c r="K57" i="23"/>
  <c r="I57" i="23"/>
  <c r="G57" i="23"/>
  <c r="F57" i="23"/>
  <c r="E57" i="23"/>
  <c r="C57" i="23"/>
  <c r="A57" i="23"/>
  <c r="L56" i="23"/>
  <c r="K56" i="23"/>
  <c r="I56" i="23"/>
  <c r="G56" i="23"/>
  <c r="F56" i="23"/>
  <c r="E56" i="23"/>
  <c r="C56" i="23"/>
  <c r="A56" i="23"/>
  <c r="L55" i="23"/>
  <c r="K55" i="23"/>
  <c r="I55" i="23"/>
  <c r="G55" i="23"/>
  <c r="F55" i="23"/>
  <c r="E55" i="23"/>
  <c r="C55" i="23"/>
  <c r="A55" i="23"/>
  <c r="L54" i="23"/>
  <c r="E87" i="23" s="1"/>
  <c r="K54" i="23"/>
  <c r="I54" i="23"/>
  <c r="I74" i="23" s="1"/>
  <c r="G54" i="23"/>
  <c r="F54" i="23"/>
  <c r="E85" i="23" s="1"/>
  <c r="E54" i="23"/>
  <c r="E74" i="23" s="1"/>
  <c r="C85" i="23" s="1"/>
  <c r="C54" i="23"/>
  <c r="C74" i="23" s="1"/>
  <c r="A54" i="23"/>
  <c r="G52" i="23"/>
  <c r="A52" i="23"/>
  <c r="G51" i="22"/>
  <c r="F87" i="22"/>
  <c r="B87" i="22"/>
  <c r="F85" i="22"/>
  <c r="D85" i="22"/>
  <c r="B85" i="22"/>
  <c r="F83" i="22"/>
  <c r="B83" i="22"/>
  <c r="F81" i="22"/>
  <c r="B81" i="22"/>
  <c r="F79" i="22"/>
  <c r="B79" i="22"/>
  <c r="F78" i="22"/>
  <c r="F80" i="22" s="1"/>
  <c r="F82" i="22" s="1"/>
  <c r="F84" i="22" s="1"/>
  <c r="F86" i="22" s="1"/>
  <c r="B78" i="22"/>
  <c r="B80" i="22" s="1"/>
  <c r="B82" i="22" s="1"/>
  <c r="B84" i="22" s="1"/>
  <c r="B86" i="22" s="1"/>
  <c r="J74" i="22"/>
  <c r="H74" i="22"/>
  <c r="L74" i="22" s="1"/>
  <c r="D87" i="22" s="1"/>
  <c r="F74" i="22"/>
  <c r="D74" i="22"/>
  <c r="B74" i="22"/>
  <c r="L73" i="22"/>
  <c r="K73" i="22"/>
  <c r="I73" i="22"/>
  <c r="G73" i="22"/>
  <c r="F73" i="22"/>
  <c r="E73" i="22"/>
  <c r="C73" i="22"/>
  <c r="A73" i="22"/>
  <c r="L72" i="22"/>
  <c r="K72" i="22"/>
  <c r="I72" i="22"/>
  <c r="G72" i="22"/>
  <c r="F72" i="22"/>
  <c r="E72" i="22"/>
  <c r="C72" i="22"/>
  <c r="A72" i="22"/>
  <c r="L71" i="22"/>
  <c r="K71" i="22"/>
  <c r="I71" i="22"/>
  <c r="G71" i="22"/>
  <c r="F71" i="22"/>
  <c r="E71" i="22"/>
  <c r="C71" i="22"/>
  <c r="A71" i="22"/>
  <c r="L70" i="22"/>
  <c r="K70" i="22"/>
  <c r="I70" i="22"/>
  <c r="G70" i="22"/>
  <c r="F70" i="22"/>
  <c r="E70" i="22"/>
  <c r="C70" i="22"/>
  <c r="A70" i="22"/>
  <c r="L69" i="22"/>
  <c r="K69" i="22"/>
  <c r="I69" i="22"/>
  <c r="G69" i="22"/>
  <c r="F69" i="22"/>
  <c r="E69" i="22"/>
  <c r="C69" i="22"/>
  <c r="A69" i="22"/>
  <c r="L68" i="22"/>
  <c r="K68" i="22"/>
  <c r="I68" i="22"/>
  <c r="G68" i="22"/>
  <c r="F68" i="22"/>
  <c r="E68" i="22"/>
  <c r="C68" i="22"/>
  <c r="A68" i="22"/>
  <c r="L67" i="22"/>
  <c r="K67" i="22"/>
  <c r="I67" i="22"/>
  <c r="G67" i="22"/>
  <c r="F67" i="22"/>
  <c r="E67" i="22"/>
  <c r="C67" i="22"/>
  <c r="A67" i="22"/>
  <c r="L66" i="22"/>
  <c r="K66" i="22"/>
  <c r="I66" i="22"/>
  <c r="G66" i="22"/>
  <c r="F66" i="22"/>
  <c r="E66" i="22"/>
  <c r="C66" i="22"/>
  <c r="A66" i="22"/>
  <c r="L65" i="22"/>
  <c r="K65" i="22"/>
  <c r="I65" i="22"/>
  <c r="G65" i="22"/>
  <c r="F65" i="22"/>
  <c r="E65" i="22"/>
  <c r="C65" i="22"/>
  <c r="A65" i="22"/>
  <c r="L64" i="22"/>
  <c r="K64" i="22"/>
  <c r="I64" i="22"/>
  <c r="G64" i="22"/>
  <c r="F64" i="22"/>
  <c r="E64" i="22"/>
  <c r="C64" i="22"/>
  <c r="A64" i="22"/>
  <c r="L63" i="22"/>
  <c r="K63" i="22"/>
  <c r="I63" i="22"/>
  <c r="G63" i="22"/>
  <c r="F63" i="22"/>
  <c r="E63" i="22"/>
  <c r="C63" i="22"/>
  <c r="A63" i="22"/>
  <c r="L62" i="22"/>
  <c r="K62" i="22"/>
  <c r="I62" i="22"/>
  <c r="G62" i="22"/>
  <c r="F62" i="22"/>
  <c r="E62" i="22"/>
  <c r="C62" i="22"/>
  <c r="A62" i="22"/>
  <c r="L61" i="22"/>
  <c r="K61" i="22"/>
  <c r="I61" i="22"/>
  <c r="G61" i="22"/>
  <c r="F61" i="22"/>
  <c r="E61" i="22"/>
  <c r="C61" i="22"/>
  <c r="A61" i="22"/>
  <c r="L60" i="22"/>
  <c r="K60" i="22"/>
  <c r="I60" i="22"/>
  <c r="G60" i="22"/>
  <c r="F60" i="22"/>
  <c r="E60" i="22"/>
  <c r="C60" i="22"/>
  <c r="A60" i="22"/>
  <c r="L59" i="22"/>
  <c r="K59" i="22"/>
  <c r="I59" i="22"/>
  <c r="G59" i="22"/>
  <c r="F59" i="22"/>
  <c r="E59" i="22"/>
  <c r="C59" i="22"/>
  <c r="A59" i="22"/>
  <c r="L58" i="22"/>
  <c r="K58" i="22"/>
  <c r="I58" i="22"/>
  <c r="G58" i="22"/>
  <c r="F58" i="22"/>
  <c r="E58" i="22"/>
  <c r="C58" i="22"/>
  <c r="A58" i="22"/>
  <c r="L57" i="22"/>
  <c r="K57" i="22"/>
  <c r="I57" i="22"/>
  <c r="G57" i="22"/>
  <c r="F57" i="22"/>
  <c r="E57" i="22"/>
  <c r="C57" i="22"/>
  <c r="A57" i="22"/>
  <c r="L56" i="22"/>
  <c r="K56" i="22"/>
  <c r="I56" i="22"/>
  <c r="G56" i="22"/>
  <c r="F56" i="22"/>
  <c r="E56" i="22"/>
  <c r="C56" i="22"/>
  <c r="A56" i="22"/>
  <c r="L55" i="22"/>
  <c r="K55" i="22"/>
  <c r="I55" i="22"/>
  <c r="G55" i="22"/>
  <c r="F55" i="22"/>
  <c r="E55" i="22"/>
  <c r="C55" i="22"/>
  <c r="A55" i="22"/>
  <c r="L54" i="22"/>
  <c r="E87" i="22" s="1"/>
  <c r="K54" i="22"/>
  <c r="K74" i="22" s="1"/>
  <c r="C87" i="22" s="1"/>
  <c r="I54" i="22"/>
  <c r="I74" i="22" s="1"/>
  <c r="G54" i="22"/>
  <c r="F54" i="22"/>
  <c r="E85" i="22" s="1"/>
  <c r="E54" i="22"/>
  <c r="E74" i="22" s="1"/>
  <c r="C85" i="22" s="1"/>
  <c r="C54" i="22"/>
  <c r="C74" i="22" s="1"/>
  <c r="A54" i="22"/>
  <c r="G52" i="22"/>
  <c r="A52" i="22"/>
  <c r="G51" i="21"/>
  <c r="F87" i="21"/>
  <c r="B87" i="21"/>
  <c r="F85" i="21"/>
  <c r="B85" i="21"/>
  <c r="F83" i="21"/>
  <c r="B83" i="21"/>
  <c r="F81" i="21"/>
  <c r="B81" i="21"/>
  <c r="F79" i="21"/>
  <c r="B79" i="21"/>
  <c r="F78" i="21"/>
  <c r="F80" i="21" s="1"/>
  <c r="F82" i="21" s="1"/>
  <c r="F84" i="21" s="1"/>
  <c r="F86" i="21" s="1"/>
  <c r="B78" i="21"/>
  <c r="B80" i="21" s="1"/>
  <c r="B82" i="21" s="1"/>
  <c r="B84" i="21" s="1"/>
  <c r="B86" i="21" s="1"/>
  <c r="J74" i="21"/>
  <c r="H74" i="21"/>
  <c r="L74" i="21" s="1"/>
  <c r="D87" i="21" s="1"/>
  <c r="F74" i="21"/>
  <c r="D85" i="21" s="1"/>
  <c r="D74" i="21"/>
  <c r="B74" i="21"/>
  <c r="L73" i="21"/>
  <c r="K73" i="21"/>
  <c r="I73" i="21"/>
  <c r="G73" i="21"/>
  <c r="F73" i="21"/>
  <c r="E73" i="21"/>
  <c r="C73" i="21"/>
  <c r="A73" i="21"/>
  <c r="L72" i="21"/>
  <c r="K72" i="21"/>
  <c r="I72" i="21"/>
  <c r="G72" i="21"/>
  <c r="F72" i="21"/>
  <c r="E72" i="21"/>
  <c r="C72" i="21"/>
  <c r="A72" i="21"/>
  <c r="L71" i="21"/>
  <c r="K71" i="21"/>
  <c r="I71" i="21"/>
  <c r="G71" i="21"/>
  <c r="F71" i="21"/>
  <c r="E71" i="21"/>
  <c r="C71" i="21"/>
  <c r="A71" i="21"/>
  <c r="L70" i="21"/>
  <c r="K70" i="21"/>
  <c r="I70" i="21"/>
  <c r="G70" i="21"/>
  <c r="F70" i="21"/>
  <c r="E70" i="21"/>
  <c r="C70" i="21"/>
  <c r="A70" i="21"/>
  <c r="L69" i="21"/>
  <c r="K69" i="21"/>
  <c r="I69" i="21"/>
  <c r="G69" i="21"/>
  <c r="F69" i="21"/>
  <c r="E69" i="21"/>
  <c r="C69" i="21"/>
  <c r="A69" i="21"/>
  <c r="L68" i="21"/>
  <c r="K68" i="21"/>
  <c r="I68" i="21"/>
  <c r="G68" i="21"/>
  <c r="F68" i="21"/>
  <c r="E68" i="21"/>
  <c r="C68" i="21"/>
  <c r="A68" i="21"/>
  <c r="L67" i="21"/>
  <c r="K67" i="21"/>
  <c r="I67" i="21"/>
  <c r="G67" i="21"/>
  <c r="F67" i="21"/>
  <c r="E67" i="21"/>
  <c r="C67" i="21"/>
  <c r="A67" i="21"/>
  <c r="L66" i="21"/>
  <c r="K66" i="21"/>
  <c r="I66" i="21"/>
  <c r="G66" i="21"/>
  <c r="F66" i="21"/>
  <c r="E66" i="21"/>
  <c r="C66" i="21"/>
  <c r="A66" i="21"/>
  <c r="L65" i="21"/>
  <c r="K65" i="21"/>
  <c r="I65" i="21"/>
  <c r="G65" i="21"/>
  <c r="F65" i="21"/>
  <c r="E65" i="21"/>
  <c r="C65" i="21"/>
  <c r="A65" i="21"/>
  <c r="L64" i="21"/>
  <c r="K64" i="21"/>
  <c r="I64" i="21"/>
  <c r="G64" i="21"/>
  <c r="F64" i="21"/>
  <c r="E64" i="21"/>
  <c r="C64" i="21"/>
  <c r="A64" i="21"/>
  <c r="L63" i="21"/>
  <c r="K63" i="21"/>
  <c r="I63" i="21"/>
  <c r="G63" i="21"/>
  <c r="F63" i="21"/>
  <c r="E63" i="21"/>
  <c r="C63" i="21"/>
  <c r="A63" i="21"/>
  <c r="L62" i="21"/>
  <c r="K62" i="21"/>
  <c r="I62" i="21"/>
  <c r="G62" i="21"/>
  <c r="F62" i="21"/>
  <c r="E62" i="21"/>
  <c r="C62" i="21"/>
  <c r="A62" i="21"/>
  <c r="L61" i="21"/>
  <c r="K61" i="21"/>
  <c r="I61" i="21"/>
  <c r="G61" i="21"/>
  <c r="F61" i="21"/>
  <c r="E61" i="21"/>
  <c r="C61" i="21"/>
  <c r="A61" i="21"/>
  <c r="L60" i="21"/>
  <c r="K60" i="21"/>
  <c r="I60" i="21"/>
  <c r="G60" i="21"/>
  <c r="F60" i="21"/>
  <c r="E60" i="21"/>
  <c r="C60" i="21"/>
  <c r="A60" i="21"/>
  <c r="L59" i="21"/>
  <c r="K59" i="21"/>
  <c r="I59" i="21"/>
  <c r="G59" i="21"/>
  <c r="F59" i="21"/>
  <c r="E59" i="21"/>
  <c r="C59" i="21"/>
  <c r="A59" i="21"/>
  <c r="L58" i="21"/>
  <c r="K58" i="21"/>
  <c r="I58" i="21"/>
  <c r="G58" i="21"/>
  <c r="F58" i="21"/>
  <c r="E58" i="21"/>
  <c r="C58" i="21"/>
  <c r="A58" i="21"/>
  <c r="L57" i="21"/>
  <c r="K57" i="21"/>
  <c r="I57" i="21"/>
  <c r="G57" i="21"/>
  <c r="F57" i="21"/>
  <c r="E57" i="21"/>
  <c r="C57" i="21"/>
  <c r="A57" i="21"/>
  <c r="L56" i="21"/>
  <c r="K56" i="21"/>
  <c r="I56" i="21"/>
  <c r="G56" i="21"/>
  <c r="F56" i="21"/>
  <c r="E56" i="21"/>
  <c r="C56" i="21"/>
  <c r="A56" i="21"/>
  <c r="L55" i="21"/>
  <c r="K55" i="21"/>
  <c r="I55" i="21"/>
  <c r="G55" i="21"/>
  <c r="F55" i="21"/>
  <c r="E55" i="21"/>
  <c r="C55" i="21"/>
  <c r="A55" i="21"/>
  <c r="L54" i="21"/>
  <c r="E87" i="21" s="1"/>
  <c r="K54" i="21"/>
  <c r="K74" i="21" s="1"/>
  <c r="C87" i="21" s="1"/>
  <c r="I54" i="21"/>
  <c r="I74" i="21" s="1"/>
  <c r="G54" i="21"/>
  <c r="F54" i="21"/>
  <c r="E85" i="21" s="1"/>
  <c r="E54" i="21"/>
  <c r="C54" i="21"/>
  <c r="C74" i="21" s="1"/>
  <c r="A54" i="21"/>
  <c r="G52" i="21"/>
  <c r="A52" i="21"/>
  <c r="G51" i="20"/>
  <c r="F87" i="20"/>
  <c r="B87" i="20"/>
  <c r="F85" i="20"/>
  <c r="D85" i="20"/>
  <c r="B85" i="20"/>
  <c r="F83" i="20"/>
  <c r="B83" i="20"/>
  <c r="F81" i="20"/>
  <c r="B81" i="20"/>
  <c r="F79" i="20"/>
  <c r="B79" i="20"/>
  <c r="F78" i="20"/>
  <c r="F80" i="20" s="1"/>
  <c r="F82" i="20" s="1"/>
  <c r="F84" i="20" s="1"/>
  <c r="F86" i="20" s="1"/>
  <c r="B78" i="20"/>
  <c r="B80" i="20" s="1"/>
  <c r="B82" i="20" s="1"/>
  <c r="B84" i="20" s="1"/>
  <c r="B86" i="20" s="1"/>
  <c r="J74" i="20"/>
  <c r="H74" i="20"/>
  <c r="L74" i="20" s="1"/>
  <c r="D87" i="20" s="1"/>
  <c r="F74" i="20"/>
  <c r="D74" i="20"/>
  <c r="B74" i="20"/>
  <c r="L73" i="20"/>
  <c r="K73" i="20"/>
  <c r="I73" i="20"/>
  <c r="G73" i="20"/>
  <c r="F73" i="20"/>
  <c r="E73" i="20"/>
  <c r="C73" i="20"/>
  <c r="A73" i="20"/>
  <c r="L72" i="20"/>
  <c r="K72" i="20"/>
  <c r="I72" i="20"/>
  <c r="G72" i="20"/>
  <c r="F72" i="20"/>
  <c r="E72" i="20"/>
  <c r="C72" i="20"/>
  <c r="A72" i="20"/>
  <c r="L71" i="20"/>
  <c r="K71" i="20"/>
  <c r="I71" i="20"/>
  <c r="G71" i="20"/>
  <c r="F71" i="20"/>
  <c r="E71" i="20"/>
  <c r="C71" i="20"/>
  <c r="A71" i="20"/>
  <c r="L70" i="20"/>
  <c r="K70" i="20"/>
  <c r="I70" i="20"/>
  <c r="G70" i="20"/>
  <c r="F70" i="20"/>
  <c r="E70" i="20"/>
  <c r="C70" i="20"/>
  <c r="A70" i="20"/>
  <c r="L69" i="20"/>
  <c r="K69" i="20"/>
  <c r="I69" i="20"/>
  <c r="G69" i="20"/>
  <c r="F69" i="20"/>
  <c r="E69" i="20"/>
  <c r="C69" i="20"/>
  <c r="A69" i="20"/>
  <c r="L68" i="20"/>
  <c r="K68" i="20"/>
  <c r="I68" i="20"/>
  <c r="G68" i="20"/>
  <c r="F68" i="20"/>
  <c r="E68" i="20"/>
  <c r="C68" i="20"/>
  <c r="A68" i="20"/>
  <c r="L67" i="20"/>
  <c r="K67" i="20"/>
  <c r="I67" i="20"/>
  <c r="G67" i="20"/>
  <c r="F67" i="20"/>
  <c r="E67" i="20"/>
  <c r="C67" i="20"/>
  <c r="A67" i="20"/>
  <c r="L66" i="20"/>
  <c r="K66" i="20"/>
  <c r="I66" i="20"/>
  <c r="G66" i="20"/>
  <c r="F66" i="20"/>
  <c r="E66" i="20"/>
  <c r="C66" i="20"/>
  <c r="A66" i="20"/>
  <c r="L65" i="20"/>
  <c r="K65" i="20"/>
  <c r="I65" i="20"/>
  <c r="G65" i="20"/>
  <c r="F65" i="20"/>
  <c r="E65" i="20"/>
  <c r="C65" i="20"/>
  <c r="A65" i="20"/>
  <c r="L64" i="20"/>
  <c r="K64" i="20"/>
  <c r="I64" i="20"/>
  <c r="G64" i="20"/>
  <c r="F64" i="20"/>
  <c r="E64" i="20"/>
  <c r="C64" i="20"/>
  <c r="A64" i="20"/>
  <c r="L63" i="20"/>
  <c r="K63" i="20"/>
  <c r="I63" i="20"/>
  <c r="G63" i="20"/>
  <c r="F63" i="20"/>
  <c r="E63" i="20"/>
  <c r="C63" i="20"/>
  <c r="A63" i="20"/>
  <c r="L62" i="20"/>
  <c r="K62" i="20"/>
  <c r="I62" i="20"/>
  <c r="G62" i="20"/>
  <c r="F62" i="20"/>
  <c r="E62" i="20"/>
  <c r="C62" i="20"/>
  <c r="A62" i="20"/>
  <c r="L61" i="20"/>
  <c r="K61" i="20"/>
  <c r="I61" i="20"/>
  <c r="G61" i="20"/>
  <c r="F61" i="20"/>
  <c r="E61" i="20"/>
  <c r="C61" i="20"/>
  <c r="A61" i="20"/>
  <c r="L60" i="20"/>
  <c r="K60" i="20"/>
  <c r="I60" i="20"/>
  <c r="G60" i="20"/>
  <c r="F60" i="20"/>
  <c r="E60" i="20"/>
  <c r="C60" i="20"/>
  <c r="A60" i="20"/>
  <c r="L59" i="20"/>
  <c r="K59" i="20"/>
  <c r="I59" i="20"/>
  <c r="G59" i="20"/>
  <c r="F59" i="20"/>
  <c r="E59" i="20"/>
  <c r="C59" i="20"/>
  <c r="A59" i="20"/>
  <c r="L58" i="20"/>
  <c r="K58" i="20"/>
  <c r="I58" i="20"/>
  <c r="G58" i="20"/>
  <c r="F58" i="20"/>
  <c r="E58" i="20"/>
  <c r="C58" i="20"/>
  <c r="A58" i="20"/>
  <c r="L57" i="20"/>
  <c r="K57" i="20"/>
  <c r="I57" i="20"/>
  <c r="G57" i="20"/>
  <c r="F57" i="20"/>
  <c r="E57" i="20"/>
  <c r="C57" i="20"/>
  <c r="A57" i="20"/>
  <c r="L56" i="20"/>
  <c r="K56" i="20"/>
  <c r="I56" i="20"/>
  <c r="G56" i="20"/>
  <c r="F56" i="20"/>
  <c r="E56" i="20"/>
  <c r="C56" i="20"/>
  <c r="A56" i="20"/>
  <c r="L55" i="20"/>
  <c r="K55" i="20"/>
  <c r="I55" i="20"/>
  <c r="G55" i="20"/>
  <c r="F55" i="20"/>
  <c r="E55" i="20"/>
  <c r="C55" i="20"/>
  <c r="A55" i="20"/>
  <c r="L54" i="20"/>
  <c r="E87" i="20" s="1"/>
  <c r="K54" i="20"/>
  <c r="K74" i="20" s="1"/>
  <c r="C87" i="20" s="1"/>
  <c r="I54" i="20"/>
  <c r="I74" i="20" s="1"/>
  <c r="G54" i="20"/>
  <c r="F54" i="20"/>
  <c r="E85" i="20" s="1"/>
  <c r="E54" i="20"/>
  <c r="C54" i="20"/>
  <c r="C74" i="20" s="1"/>
  <c r="A54" i="20"/>
  <c r="G52" i="20"/>
  <c r="A52" i="20"/>
  <c r="G51" i="19"/>
  <c r="F87" i="19"/>
  <c r="B87" i="19"/>
  <c r="F85" i="19"/>
  <c r="B85" i="19"/>
  <c r="F83" i="19"/>
  <c r="B83" i="19"/>
  <c r="F81" i="19"/>
  <c r="B81" i="19"/>
  <c r="F79" i="19"/>
  <c r="B79" i="19"/>
  <c r="F78" i="19"/>
  <c r="F80" i="19" s="1"/>
  <c r="F82" i="19" s="1"/>
  <c r="F84" i="19" s="1"/>
  <c r="F86" i="19" s="1"/>
  <c r="B78" i="19"/>
  <c r="B80" i="19" s="1"/>
  <c r="B82" i="19" s="1"/>
  <c r="B84" i="19" s="1"/>
  <c r="B86" i="19" s="1"/>
  <c r="J74" i="19"/>
  <c r="I74" i="19"/>
  <c r="H74" i="19"/>
  <c r="L74" i="19" s="1"/>
  <c r="D87" i="19" s="1"/>
  <c r="F74" i="19"/>
  <c r="D85" i="19" s="1"/>
  <c r="D74" i="19"/>
  <c r="B74" i="19"/>
  <c r="L73" i="19"/>
  <c r="K73" i="19"/>
  <c r="I73" i="19"/>
  <c r="G73" i="19"/>
  <c r="F73" i="19"/>
  <c r="E73" i="19"/>
  <c r="C73" i="19"/>
  <c r="A73" i="19"/>
  <c r="L72" i="19"/>
  <c r="K72" i="19"/>
  <c r="I72" i="19"/>
  <c r="G72" i="19"/>
  <c r="F72" i="19"/>
  <c r="E72" i="19"/>
  <c r="C72" i="19"/>
  <c r="A72" i="19"/>
  <c r="L71" i="19"/>
  <c r="K71" i="19"/>
  <c r="I71" i="19"/>
  <c r="G71" i="19"/>
  <c r="F71" i="19"/>
  <c r="E71" i="19"/>
  <c r="C71" i="19"/>
  <c r="A71" i="19"/>
  <c r="L70" i="19"/>
  <c r="K70" i="19"/>
  <c r="I70" i="19"/>
  <c r="G70" i="19"/>
  <c r="F70" i="19"/>
  <c r="E70" i="19"/>
  <c r="C70" i="19"/>
  <c r="A70" i="19"/>
  <c r="L69" i="19"/>
  <c r="K69" i="19"/>
  <c r="I69" i="19"/>
  <c r="G69" i="19"/>
  <c r="F69" i="19"/>
  <c r="E69" i="19"/>
  <c r="C69" i="19"/>
  <c r="A69" i="19"/>
  <c r="L68" i="19"/>
  <c r="K68" i="19"/>
  <c r="I68" i="19"/>
  <c r="G68" i="19"/>
  <c r="F68" i="19"/>
  <c r="E68" i="19"/>
  <c r="C68" i="19"/>
  <c r="A68" i="19"/>
  <c r="L67" i="19"/>
  <c r="K67" i="19"/>
  <c r="I67" i="19"/>
  <c r="G67" i="19"/>
  <c r="F67" i="19"/>
  <c r="E67" i="19"/>
  <c r="C67" i="19"/>
  <c r="A67" i="19"/>
  <c r="L66" i="19"/>
  <c r="K66" i="19"/>
  <c r="I66" i="19"/>
  <c r="G66" i="19"/>
  <c r="F66" i="19"/>
  <c r="E66" i="19"/>
  <c r="C66" i="19"/>
  <c r="A66" i="19"/>
  <c r="L65" i="19"/>
  <c r="K65" i="19"/>
  <c r="I65" i="19"/>
  <c r="G65" i="19"/>
  <c r="F65" i="19"/>
  <c r="E65" i="19"/>
  <c r="C65" i="19"/>
  <c r="A65" i="19"/>
  <c r="L64" i="19"/>
  <c r="K64" i="19"/>
  <c r="I64" i="19"/>
  <c r="G64" i="19"/>
  <c r="F64" i="19"/>
  <c r="E64" i="19"/>
  <c r="C64" i="19"/>
  <c r="A64" i="19"/>
  <c r="L63" i="19"/>
  <c r="K63" i="19"/>
  <c r="I63" i="19"/>
  <c r="G63" i="19"/>
  <c r="F63" i="19"/>
  <c r="E63" i="19"/>
  <c r="C63" i="19"/>
  <c r="A63" i="19"/>
  <c r="L62" i="19"/>
  <c r="K62" i="19"/>
  <c r="I62" i="19"/>
  <c r="G62" i="19"/>
  <c r="F62" i="19"/>
  <c r="E62" i="19"/>
  <c r="C62" i="19"/>
  <c r="A62" i="19"/>
  <c r="L61" i="19"/>
  <c r="K61" i="19"/>
  <c r="I61" i="19"/>
  <c r="G61" i="19"/>
  <c r="F61" i="19"/>
  <c r="E61" i="19"/>
  <c r="C61" i="19"/>
  <c r="A61" i="19"/>
  <c r="L60" i="19"/>
  <c r="K60" i="19"/>
  <c r="I60" i="19"/>
  <c r="G60" i="19"/>
  <c r="F60" i="19"/>
  <c r="E60" i="19"/>
  <c r="C60" i="19"/>
  <c r="A60" i="19"/>
  <c r="L59" i="19"/>
  <c r="K59" i="19"/>
  <c r="I59" i="19"/>
  <c r="G59" i="19"/>
  <c r="F59" i="19"/>
  <c r="E59" i="19"/>
  <c r="C59" i="19"/>
  <c r="A59" i="19"/>
  <c r="L58" i="19"/>
  <c r="K58" i="19"/>
  <c r="I58" i="19"/>
  <c r="G58" i="19"/>
  <c r="F58" i="19"/>
  <c r="E58" i="19"/>
  <c r="C58" i="19"/>
  <c r="A58" i="19"/>
  <c r="L57" i="19"/>
  <c r="K57" i="19"/>
  <c r="I57" i="19"/>
  <c r="G57" i="19"/>
  <c r="F57" i="19"/>
  <c r="E57" i="19"/>
  <c r="C57" i="19"/>
  <c r="A57" i="19"/>
  <c r="L56" i="19"/>
  <c r="K56" i="19"/>
  <c r="I56" i="19"/>
  <c r="G56" i="19"/>
  <c r="F56" i="19"/>
  <c r="E56" i="19"/>
  <c r="C56" i="19"/>
  <c r="A56" i="19"/>
  <c r="L55" i="19"/>
  <c r="K55" i="19"/>
  <c r="I55" i="19"/>
  <c r="G55" i="19"/>
  <c r="F55" i="19"/>
  <c r="E55" i="19"/>
  <c r="C55" i="19"/>
  <c r="A55" i="19"/>
  <c r="L54" i="19"/>
  <c r="E87" i="19" s="1"/>
  <c r="K54" i="19"/>
  <c r="I54" i="19"/>
  <c r="G54" i="19"/>
  <c r="F54" i="19"/>
  <c r="E85" i="19" s="1"/>
  <c r="E54" i="19"/>
  <c r="E74" i="19" s="1"/>
  <c r="C85" i="19" s="1"/>
  <c r="C54" i="19"/>
  <c r="C74" i="19" s="1"/>
  <c r="A54" i="19"/>
  <c r="G52" i="19"/>
  <c r="A52" i="19"/>
  <c r="G51" i="18"/>
  <c r="F87" i="18"/>
  <c r="B87" i="18"/>
  <c r="F85" i="18"/>
  <c r="B85" i="18"/>
  <c r="F83" i="18"/>
  <c r="B83" i="18"/>
  <c r="F81" i="18"/>
  <c r="B81" i="18"/>
  <c r="F79" i="18"/>
  <c r="B79" i="18"/>
  <c r="F78" i="18"/>
  <c r="F80" i="18" s="1"/>
  <c r="F82" i="18" s="1"/>
  <c r="B78" i="18"/>
  <c r="B80" i="18" s="1"/>
  <c r="B82" i="18" s="1"/>
  <c r="J74" i="18"/>
  <c r="H74" i="18"/>
  <c r="L74" i="18" s="1"/>
  <c r="D87" i="18" s="1"/>
  <c r="D74" i="18"/>
  <c r="B74" i="18"/>
  <c r="L73" i="18"/>
  <c r="K73" i="18"/>
  <c r="I73" i="18"/>
  <c r="G73" i="18"/>
  <c r="F73" i="18"/>
  <c r="E73" i="18"/>
  <c r="C73" i="18"/>
  <c r="A73" i="18"/>
  <c r="L72" i="18"/>
  <c r="K72" i="18"/>
  <c r="I72" i="18"/>
  <c r="G72" i="18"/>
  <c r="F72" i="18"/>
  <c r="E72" i="18"/>
  <c r="C72" i="18"/>
  <c r="A72" i="18"/>
  <c r="L71" i="18"/>
  <c r="K71" i="18"/>
  <c r="I71" i="18"/>
  <c r="G71" i="18"/>
  <c r="F71" i="18"/>
  <c r="E71" i="18"/>
  <c r="C71" i="18"/>
  <c r="A71" i="18"/>
  <c r="L70" i="18"/>
  <c r="K70" i="18"/>
  <c r="I70" i="18"/>
  <c r="G70" i="18"/>
  <c r="F70" i="18"/>
  <c r="E70" i="18"/>
  <c r="C70" i="18"/>
  <c r="A70" i="18"/>
  <c r="L69" i="18"/>
  <c r="K69" i="18"/>
  <c r="I69" i="18"/>
  <c r="G69" i="18"/>
  <c r="F69" i="18"/>
  <c r="E69" i="18"/>
  <c r="C69" i="18"/>
  <c r="A69" i="18"/>
  <c r="L68" i="18"/>
  <c r="K68" i="18"/>
  <c r="I68" i="18"/>
  <c r="G68" i="18"/>
  <c r="F68" i="18"/>
  <c r="E68" i="18"/>
  <c r="C68" i="18"/>
  <c r="A68" i="18"/>
  <c r="L67" i="18"/>
  <c r="K67" i="18"/>
  <c r="I67" i="18"/>
  <c r="G67" i="18"/>
  <c r="F67" i="18"/>
  <c r="E67" i="18"/>
  <c r="C67" i="18"/>
  <c r="A67" i="18"/>
  <c r="L66" i="18"/>
  <c r="K66" i="18"/>
  <c r="I66" i="18"/>
  <c r="G66" i="18"/>
  <c r="F66" i="18"/>
  <c r="E66" i="18"/>
  <c r="C66" i="18"/>
  <c r="A66" i="18"/>
  <c r="L65" i="18"/>
  <c r="K65" i="18"/>
  <c r="I65" i="18"/>
  <c r="G65" i="18"/>
  <c r="F65" i="18"/>
  <c r="E65" i="18"/>
  <c r="C65" i="18"/>
  <c r="A65" i="18"/>
  <c r="L64" i="18"/>
  <c r="K64" i="18"/>
  <c r="I64" i="18"/>
  <c r="G64" i="18"/>
  <c r="F64" i="18"/>
  <c r="E64" i="18"/>
  <c r="C64" i="18"/>
  <c r="A64" i="18"/>
  <c r="L63" i="18"/>
  <c r="K63" i="18"/>
  <c r="I63" i="18"/>
  <c r="G63" i="18"/>
  <c r="F63" i="18"/>
  <c r="E63" i="18"/>
  <c r="C63" i="18"/>
  <c r="A63" i="18"/>
  <c r="L62" i="18"/>
  <c r="K62" i="18"/>
  <c r="I62" i="18"/>
  <c r="G62" i="18"/>
  <c r="F62" i="18"/>
  <c r="E62" i="18"/>
  <c r="C62" i="18"/>
  <c r="A62" i="18"/>
  <c r="L61" i="18"/>
  <c r="K61" i="18"/>
  <c r="I61" i="18"/>
  <c r="G61" i="18"/>
  <c r="F61" i="18"/>
  <c r="E61" i="18"/>
  <c r="C61" i="18"/>
  <c r="A61" i="18"/>
  <c r="L60" i="18"/>
  <c r="K60" i="18"/>
  <c r="I60" i="18"/>
  <c r="G60" i="18"/>
  <c r="F60" i="18"/>
  <c r="E60" i="18"/>
  <c r="C60" i="18"/>
  <c r="A60" i="18"/>
  <c r="L59" i="18"/>
  <c r="K59" i="18"/>
  <c r="I59" i="18"/>
  <c r="G59" i="18"/>
  <c r="F59" i="18"/>
  <c r="E59" i="18"/>
  <c r="C59" i="18"/>
  <c r="A59" i="18"/>
  <c r="L58" i="18"/>
  <c r="K58" i="18"/>
  <c r="I58" i="18"/>
  <c r="G58" i="18"/>
  <c r="F58" i="18"/>
  <c r="E58" i="18"/>
  <c r="C58" i="18"/>
  <c r="A58" i="18"/>
  <c r="L57" i="18"/>
  <c r="K57" i="18"/>
  <c r="I57" i="18"/>
  <c r="G57" i="18"/>
  <c r="F57" i="18"/>
  <c r="E57" i="18"/>
  <c r="C57" i="18"/>
  <c r="A57" i="18"/>
  <c r="L56" i="18"/>
  <c r="K56" i="18"/>
  <c r="I56" i="18"/>
  <c r="G56" i="18"/>
  <c r="F56" i="18"/>
  <c r="E56" i="18"/>
  <c r="C56" i="18"/>
  <c r="A56" i="18"/>
  <c r="L55" i="18"/>
  <c r="K55" i="18"/>
  <c r="I55" i="18"/>
  <c r="G55" i="18"/>
  <c r="F55" i="18"/>
  <c r="E55" i="18"/>
  <c r="C55" i="18"/>
  <c r="A55" i="18"/>
  <c r="L54" i="18"/>
  <c r="E87" i="18" s="1"/>
  <c r="K54" i="18"/>
  <c r="K74" i="18" s="1"/>
  <c r="C87" i="18" s="1"/>
  <c r="I54" i="18"/>
  <c r="I74" i="18" s="1"/>
  <c r="G54" i="18"/>
  <c r="F54" i="18"/>
  <c r="E85" i="18" s="1"/>
  <c r="E54" i="18"/>
  <c r="C54" i="18"/>
  <c r="C74" i="18" s="1"/>
  <c r="F74" i="18" s="1"/>
  <c r="D85" i="18" s="1"/>
  <c r="A54" i="18"/>
  <c r="G52" i="18"/>
  <c r="A52" i="18"/>
  <c r="K52" i="17"/>
  <c r="E52" i="17"/>
  <c r="G51" i="17"/>
  <c r="F87" i="17"/>
  <c r="B87" i="17"/>
  <c r="F85" i="17"/>
  <c r="D85" i="17"/>
  <c r="B85" i="17"/>
  <c r="F83" i="17"/>
  <c r="B83" i="17"/>
  <c r="F81" i="17"/>
  <c r="B81" i="17"/>
  <c r="F79" i="17"/>
  <c r="B79" i="17"/>
  <c r="F78" i="17"/>
  <c r="F80" i="17" s="1"/>
  <c r="B78" i="17"/>
  <c r="B80" i="17" s="1"/>
  <c r="J74" i="17"/>
  <c r="H74" i="17"/>
  <c r="L74" i="17" s="1"/>
  <c r="D87" i="17" s="1"/>
  <c r="F74" i="17"/>
  <c r="D74" i="17"/>
  <c r="B74" i="17"/>
  <c r="L73" i="17"/>
  <c r="K73" i="17"/>
  <c r="I73" i="17"/>
  <c r="G73" i="17"/>
  <c r="F73" i="17"/>
  <c r="E73" i="17"/>
  <c r="C73" i="17"/>
  <c r="A73" i="17"/>
  <c r="L72" i="17"/>
  <c r="K72" i="17"/>
  <c r="I72" i="17"/>
  <c r="G72" i="17"/>
  <c r="F72" i="17"/>
  <c r="E72" i="17"/>
  <c r="C72" i="17"/>
  <c r="A72" i="17"/>
  <c r="L71" i="17"/>
  <c r="K71" i="17"/>
  <c r="I71" i="17"/>
  <c r="G71" i="17"/>
  <c r="F71" i="17"/>
  <c r="E71" i="17"/>
  <c r="C71" i="17"/>
  <c r="A71" i="17"/>
  <c r="L70" i="17"/>
  <c r="K70" i="17"/>
  <c r="I70" i="17"/>
  <c r="G70" i="17"/>
  <c r="F70" i="17"/>
  <c r="E70" i="17"/>
  <c r="C70" i="17"/>
  <c r="A70" i="17"/>
  <c r="L69" i="17"/>
  <c r="K69" i="17"/>
  <c r="I69" i="17"/>
  <c r="G69" i="17"/>
  <c r="F69" i="17"/>
  <c r="E69" i="17"/>
  <c r="C69" i="17"/>
  <c r="A69" i="17"/>
  <c r="L68" i="17"/>
  <c r="K68" i="17"/>
  <c r="I68" i="17"/>
  <c r="G68" i="17"/>
  <c r="F68" i="17"/>
  <c r="E68" i="17"/>
  <c r="C68" i="17"/>
  <c r="A68" i="17"/>
  <c r="L67" i="17"/>
  <c r="K67" i="17"/>
  <c r="I67" i="17"/>
  <c r="G67" i="17"/>
  <c r="F67" i="17"/>
  <c r="E67" i="17"/>
  <c r="C67" i="17"/>
  <c r="A67" i="17"/>
  <c r="L66" i="17"/>
  <c r="K66" i="17"/>
  <c r="I66" i="17"/>
  <c r="G66" i="17"/>
  <c r="F66" i="17"/>
  <c r="E66" i="17"/>
  <c r="C66" i="17"/>
  <c r="A66" i="17"/>
  <c r="L65" i="17"/>
  <c r="K65" i="17"/>
  <c r="I65" i="17"/>
  <c r="G65" i="17"/>
  <c r="F65" i="17"/>
  <c r="E65" i="17"/>
  <c r="C65" i="17"/>
  <c r="A65" i="17"/>
  <c r="L64" i="17"/>
  <c r="K64" i="17"/>
  <c r="I64" i="17"/>
  <c r="G64" i="17"/>
  <c r="F64" i="17"/>
  <c r="E64" i="17"/>
  <c r="C64" i="17"/>
  <c r="A64" i="17"/>
  <c r="L63" i="17"/>
  <c r="K63" i="17"/>
  <c r="I63" i="17"/>
  <c r="G63" i="17"/>
  <c r="F63" i="17"/>
  <c r="E63" i="17"/>
  <c r="C63" i="17"/>
  <c r="A63" i="17"/>
  <c r="L62" i="17"/>
  <c r="K62" i="17"/>
  <c r="I62" i="17"/>
  <c r="G62" i="17"/>
  <c r="F62" i="17"/>
  <c r="E62" i="17"/>
  <c r="C62" i="17"/>
  <c r="A62" i="17"/>
  <c r="L61" i="17"/>
  <c r="K61" i="17"/>
  <c r="I61" i="17"/>
  <c r="G61" i="17"/>
  <c r="F61" i="17"/>
  <c r="E61" i="17"/>
  <c r="C61" i="17"/>
  <c r="A61" i="17"/>
  <c r="L60" i="17"/>
  <c r="K60" i="17"/>
  <c r="I60" i="17"/>
  <c r="G60" i="17"/>
  <c r="F60" i="17"/>
  <c r="E60" i="17"/>
  <c r="C60" i="17"/>
  <c r="A60" i="17"/>
  <c r="L59" i="17"/>
  <c r="K59" i="17"/>
  <c r="I59" i="17"/>
  <c r="G59" i="17"/>
  <c r="F59" i="17"/>
  <c r="E59" i="17"/>
  <c r="C59" i="17"/>
  <c r="A59" i="17"/>
  <c r="L58" i="17"/>
  <c r="K58" i="17"/>
  <c r="I58" i="17"/>
  <c r="G58" i="17"/>
  <c r="F58" i="17"/>
  <c r="E58" i="17"/>
  <c r="C58" i="17"/>
  <c r="A58" i="17"/>
  <c r="L57" i="17"/>
  <c r="K57" i="17"/>
  <c r="I57" i="17"/>
  <c r="G57" i="17"/>
  <c r="F57" i="17"/>
  <c r="E57" i="17"/>
  <c r="C57" i="17"/>
  <c r="A57" i="17"/>
  <c r="L56" i="17"/>
  <c r="K56" i="17"/>
  <c r="I56" i="17"/>
  <c r="G56" i="17"/>
  <c r="F56" i="17"/>
  <c r="E56" i="17"/>
  <c r="C56" i="17"/>
  <c r="A56" i="17"/>
  <c r="L55" i="17"/>
  <c r="K55" i="17"/>
  <c r="I55" i="17"/>
  <c r="G55" i="17"/>
  <c r="F55" i="17"/>
  <c r="E55" i="17"/>
  <c r="C55" i="17"/>
  <c r="A55" i="17"/>
  <c r="L54" i="17"/>
  <c r="E87" i="17" s="1"/>
  <c r="K54" i="17"/>
  <c r="I54" i="17"/>
  <c r="I74" i="17" s="1"/>
  <c r="G54" i="17"/>
  <c r="F54" i="17"/>
  <c r="E85" i="17" s="1"/>
  <c r="E54" i="17"/>
  <c r="E74" i="17" s="1"/>
  <c r="C85" i="17" s="1"/>
  <c r="C54" i="17"/>
  <c r="C74" i="17" s="1"/>
  <c r="A54" i="17"/>
  <c r="G52" i="17"/>
  <c r="A52" i="17"/>
  <c r="K52" i="16"/>
  <c r="E52" i="16"/>
  <c r="G51" i="16"/>
  <c r="F87" i="16"/>
  <c r="B87" i="16"/>
  <c r="F85" i="16"/>
  <c r="B85" i="16"/>
  <c r="F83" i="16"/>
  <c r="B83" i="16"/>
  <c r="F81" i="16"/>
  <c r="B81" i="16"/>
  <c r="F79" i="16"/>
  <c r="B79" i="16"/>
  <c r="F78" i="16"/>
  <c r="B78" i="16"/>
  <c r="J74" i="16"/>
  <c r="H74" i="16"/>
  <c r="L74" i="16" s="1"/>
  <c r="D87" i="16" s="1"/>
  <c r="D74" i="16"/>
  <c r="B74" i="16"/>
  <c r="L73" i="16"/>
  <c r="K73" i="16"/>
  <c r="I73" i="16"/>
  <c r="G73" i="16"/>
  <c r="F73" i="16"/>
  <c r="E73" i="16"/>
  <c r="C73" i="16"/>
  <c r="A73" i="16"/>
  <c r="L72" i="16"/>
  <c r="K72" i="16"/>
  <c r="I72" i="16"/>
  <c r="G72" i="16"/>
  <c r="F72" i="16"/>
  <c r="E72" i="16"/>
  <c r="C72" i="16"/>
  <c r="A72" i="16"/>
  <c r="L71" i="16"/>
  <c r="K71" i="16"/>
  <c r="I71" i="16"/>
  <c r="G71" i="16"/>
  <c r="F71" i="16"/>
  <c r="E71" i="16"/>
  <c r="C71" i="16"/>
  <c r="A71" i="16"/>
  <c r="L70" i="16"/>
  <c r="K70" i="16"/>
  <c r="I70" i="16"/>
  <c r="G70" i="16"/>
  <c r="F70" i="16"/>
  <c r="E70" i="16"/>
  <c r="C70" i="16"/>
  <c r="A70" i="16"/>
  <c r="L69" i="16"/>
  <c r="K69" i="16"/>
  <c r="I69" i="16"/>
  <c r="G69" i="16"/>
  <c r="F69" i="16"/>
  <c r="E69" i="16"/>
  <c r="C69" i="16"/>
  <c r="A69" i="16"/>
  <c r="L68" i="16"/>
  <c r="K68" i="16"/>
  <c r="I68" i="16"/>
  <c r="G68" i="16"/>
  <c r="F68" i="16"/>
  <c r="E68" i="16"/>
  <c r="C68" i="16"/>
  <c r="A68" i="16"/>
  <c r="L67" i="16"/>
  <c r="K67" i="16"/>
  <c r="I67" i="16"/>
  <c r="G67" i="16"/>
  <c r="F67" i="16"/>
  <c r="E67" i="16"/>
  <c r="C67" i="16"/>
  <c r="A67" i="16"/>
  <c r="L66" i="16"/>
  <c r="K66" i="16"/>
  <c r="I66" i="16"/>
  <c r="G66" i="16"/>
  <c r="F66" i="16"/>
  <c r="E66" i="16"/>
  <c r="C66" i="16"/>
  <c r="A66" i="16"/>
  <c r="L65" i="16"/>
  <c r="K65" i="16"/>
  <c r="I65" i="16"/>
  <c r="G65" i="16"/>
  <c r="F65" i="16"/>
  <c r="E65" i="16"/>
  <c r="C65" i="16"/>
  <c r="A65" i="16"/>
  <c r="L64" i="16"/>
  <c r="K64" i="16"/>
  <c r="I64" i="16"/>
  <c r="G64" i="16"/>
  <c r="F64" i="16"/>
  <c r="E64" i="16"/>
  <c r="C64" i="16"/>
  <c r="A64" i="16"/>
  <c r="L63" i="16"/>
  <c r="K63" i="16"/>
  <c r="I63" i="16"/>
  <c r="G63" i="16"/>
  <c r="F63" i="16"/>
  <c r="E63" i="16"/>
  <c r="C63" i="16"/>
  <c r="A63" i="16"/>
  <c r="L62" i="16"/>
  <c r="K62" i="16"/>
  <c r="I62" i="16"/>
  <c r="G62" i="16"/>
  <c r="F62" i="16"/>
  <c r="E62" i="16"/>
  <c r="C62" i="16"/>
  <c r="A62" i="16"/>
  <c r="L61" i="16"/>
  <c r="K61" i="16"/>
  <c r="I61" i="16"/>
  <c r="G61" i="16"/>
  <c r="F61" i="16"/>
  <c r="E61" i="16"/>
  <c r="C61" i="16"/>
  <c r="A61" i="16"/>
  <c r="L60" i="16"/>
  <c r="K60" i="16"/>
  <c r="I60" i="16"/>
  <c r="G60" i="16"/>
  <c r="F60" i="16"/>
  <c r="E60" i="16"/>
  <c r="C60" i="16"/>
  <c r="A60" i="16"/>
  <c r="L59" i="16"/>
  <c r="K59" i="16"/>
  <c r="I59" i="16"/>
  <c r="G59" i="16"/>
  <c r="F59" i="16"/>
  <c r="E59" i="16"/>
  <c r="C59" i="16"/>
  <c r="A59" i="16"/>
  <c r="L58" i="16"/>
  <c r="K58" i="16"/>
  <c r="I58" i="16"/>
  <c r="G58" i="16"/>
  <c r="F58" i="16"/>
  <c r="E58" i="16"/>
  <c r="C58" i="16"/>
  <c r="A58" i="16"/>
  <c r="L57" i="16"/>
  <c r="K57" i="16"/>
  <c r="I57" i="16"/>
  <c r="G57" i="16"/>
  <c r="F57" i="16"/>
  <c r="E57" i="16"/>
  <c r="C57" i="16"/>
  <c r="A57" i="16"/>
  <c r="L56" i="16"/>
  <c r="K56" i="16"/>
  <c r="I56" i="16"/>
  <c r="G56" i="16"/>
  <c r="F56" i="16"/>
  <c r="E56" i="16"/>
  <c r="C56" i="16"/>
  <c r="A56" i="16"/>
  <c r="L55" i="16"/>
  <c r="K55" i="16"/>
  <c r="I55" i="16"/>
  <c r="G55" i="16"/>
  <c r="F55" i="16"/>
  <c r="E55" i="16"/>
  <c r="C55" i="16"/>
  <c r="A55" i="16"/>
  <c r="L54" i="16"/>
  <c r="E87" i="16" s="1"/>
  <c r="K54" i="16"/>
  <c r="K74" i="16" s="1"/>
  <c r="C87" i="16" s="1"/>
  <c r="I54" i="16"/>
  <c r="I74" i="16" s="1"/>
  <c r="G54" i="16"/>
  <c r="F54" i="16"/>
  <c r="E85" i="16" s="1"/>
  <c r="E54" i="16"/>
  <c r="E74" i="16" s="1"/>
  <c r="C85" i="16" s="1"/>
  <c r="C54" i="16"/>
  <c r="C74" i="16" s="1"/>
  <c r="A54" i="16"/>
  <c r="G52" i="16"/>
  <c r="A52" i="16"/>
  <c r="K52" i="15"/>
  <c r="E52" i="15"/>
  <c r="G51" i="15"/>
  <c r="F87" i="15"/>
  <c r="B87" i="15"/>
  <c r="F85" i="15"/>
  <c r="B85" i="15"/>
  <c r="F83" i="15"/>
  <c r="B83" i="15"/>
  <c r="F81" i="15"/>
  <c r="B81" i="15"/>
  <c r="F79" i="15"/>
  <c r="B79" i="15"/>
  <c r="F78" i="15"/>
  <c r="B78" i="15"/>
  <c r="J74" i="15"/>
  <c r="H74" i="15"/>
  <c r="L74" i="15" s="1"/>
  <c r="D87" i="15" s="1"/>
  <c r="F74" i="15"/>
  <c r="D85" i="15" s="1"/>
  <c r="D74" i="15"/>
  <c r="B74" i="15"/>
  <c r="L73" i="15"/>
  <c r="K73" i="15"/>
  <c r="I73" i="15"/>
  <c r="G73" i="15"/>
  <c r="F73" i="15"/>
  <c r="E73" i="15"/>
  <c r="C73" i="15"/>
  <c r="A73" i="15"/>
  <c r="L72" i="15"/>
  <c r="K72" i="15"/>
  <c r="I72" i="15"/>
  <c r="G72" i="15"/>
  <c r="F72" i="15"/>
  <c r="E72" i="15"/>
  <c r="C72" i="15"/>
  <c r="A72" i="15"/>
  <c r="L71" i="15"/>
  <c r="K71" i="15"/>
  <c r="I71" i="15"/>
  <c r="G71" i="15"/>
  <c r="F71" i="15"/>
  <c r="E71" i="15"/>
  <c r="C71" i="15"/>
  <c r="A71" i="15"/>
  <c r="L70" i="15"/>
  <c r="K70" i="15"/>
  <c r="I70" i="15"/>
  <c r="G70" i="15"/>
  <c r="F70" i="15"/>
  <c r="E70" i="15"/>
  <c r="C70" i="15"/>
  <c r="A70" i="15"/>
  <c r="L69" i="15"/>
  <c r="K69" i="15"/>
  <c r="I69" i="15"/>
  <c r="G69" i="15"/>
  <c r="F69" i="15"/>
  <c r="E69" i="15"/>
  <c r="C69" i="15"/>
  <c r="A69" i="15"/>
  <c r="L68" i="15"/>
  <c r="K68" i="15"/>
  <c r="I68" i="15"/>
  <c r="G68" i="15"/>
  <c r="F68" i="15"/>
  <c r="E68" i="15"/>
  <c r="C68" i="15"/>
  <c r="A68" i="15"/>
  <c r="L67" i="15"/>
  <c r="K67" i="15"/>
  <c r="I67" i="15"/>
  <c r="G67" i="15"/>
  <c r="F67" i="15"/>
  <c r="E67" i="15"/>
  <c r="C67" i="15"/>
  <c r="A67" i="15"/>
  <c r="L66" i="15"/>
  <c r="K66" i="15"/>
  <c r="I66" i="15"/>
  <c r="G66" i="15"/>
  <c r="F66" i="15"/>
  <c r="E66" i="15"/>
  <c r="C66" i="15"/>
  <c r="A66" i="15"/>
  <c r="L65" i="15"/>
  <c r="K65" i="15"/>
  <c r="I65" i="15"/>
  <c r="G65" i="15"/>
  <c r="F65" i="15"/>
  <c r="E65" i="15"/>
  <c r="C65" i="15"/>
  <c r="A65" i="15"/>
  <c r="L64" i="15"/>
  <c r="K64" i="15"/>
  <c r="I64" i="15"/>
  <c r="G64" i="15"/>
  <c r="F64" i="15"/>
  <c r="E64" i="15"/>
  <c r="C64" i="15"/>
  <c r="A64" i="15"/>
  <c r="L63" i="15"/>
  <c r="K63" i="15"/>
  <c r="I63" i="15"/>
  <c r="G63" i="15"/>
  <c r="F63" i="15"/>
  <c r="E63" i="15"/>
  <c r="C63" i="15"/>
  <c r="A63" i="15"/>
  <c r="L62" i="15"/>
  <c r="K62" i="15"/>
  <c r="I62" i="15"/>
  <c r="G62" i="15"/>
  <c r="F62" i="15"/>
  <c r="E62" i="15"/>
  <c r="C62" i="15"/>
  <c r="A62" i="15"/>
  <c r="L61" i="15"/>
  <c r="K61" i="15"/>
  <c r="I61" i="15"/>
  <c r="G61" i="15"/>
  <c r="F61" i="15"/>
  <c r="E61" i="15"/>
  <c r="C61" i="15"/>
  <c r="A61" i="15"/>
  <c r="L60" i="15"/>
  <c r="K60" i="15"/>
  <c r="I60" i="15"/>
  <c r="G60" i="15"/>
  <c r="F60" i="15"/>
  <c r="E60" i="15"/>
  <c r="C60" i="15"/>
  <c r="A60" i="15"/>
  <c r="L59" i="15"/>
  <c r="K59" i="15"/>
  <c r="I59" i="15"/>
  <c r="G59" i="15"/>
  <c r="F59" i="15"/>
  <c r="E59" i="15"/>
  <c r="C59" i="15"/>
  <c r="A59" i="15"/>
  <c r="L58" i="15"/>
  <c r="K58" i="15"/>
  <c r="I58" i="15"/>
  <c r="G58" i="15"/>
  <c r="F58" i="15"/>
  <c r="E58" i="15"/>
  <c r="C58" i="15"/>
  <c r="A58" i="15"/>
  <c r="L57" i="15"/>
  <c r="K57" i="15"/>
  <c r="I57" i="15"/>
  <c r="G57" i="15"/>
  <c r="F57" i="15"/>
  <c r="E57" i="15"/>
  <c r="C57" i="15"/>
  <c r="A57" i="15"/>
  <c r="L56" i="15"/>
  <c r="K56" i="15"/>
  <c r="I56" i="15"/>
  <c r="G56" i="15"/>
  <c r="F56" i="15"/>
  <c r="E56" i="15"/>
  <c r="C56" i="15"/>
  <c r="A56" i="15"/>
  <c r="L55" i="15"/>
  <c r="K55" i="15"/>
  <c r="I55" i="15"/>
  <c r="G55" i="15"/>
  <c r="F55" i="15"/>
  <c r="E55" i="15"/>
  <c r="C55" i="15"/>
  <c r="A55" i="15"/>
  <c r="L54" i="15"/>
  <c r="E87" i="15" s="1"/>
  <c r="K54" i="15"/>
  <c r="I54" i="15"/>
  <c r="I74" i="15" s="1"/>
  <c r="G54" i="15"/>
  <c r="F54" i="15"/>
  <c r="E85" i="15" s="1"/>
  <c r="E54" i="15"/>
  <c r="E74" i="15" s="1"/>
  <c r="C85" i="15" s="1"/>
  <c r="C54" i="15"/>
  <c r="C74" i="15" s="1"/>
  <c r="A54" i="15"/>
  <c r="G52" i="15"/>
  <c r="A52" i="15"/>
  <c r="K52" i="14"/>
  <c r="E52" i="14"/>
  <c r="G51" i="14"/>
  <c r="F87" i="14"/>
  <c r="B87" i="14"/>
  <c r="F85" i="14"/>
  <c r="B85" i="14"/>
  <c r="F83" i="14"/>
  <c r="B83" i="14"/>
  <c r="F81" i="14"/>
  <c r="B81" i="14"/>
  <c r="F79" i="14"/>
  <c r="B79" i="14"/>
  <c r="F78" i="14"/>
  <c r="B78" i="14"/>
  <c r="J74" i="14"/>
  <c r="H74" i="14"/>
  <c r="L74" i="14" s="1"/>
  <c r="D87" i="14" s="1"/>
  <c r="F74" i="14"/>
  <c r="D85" i="14" s="1"/>
  <c r="D74" i="14"/>
  <c r="B74" i="14"/>
  <c r="L73" i="14"/>
  <c r="K73" i="14"/>
  <c r="I73" i="14"/>
  <c r="G73" i="14"/>
  <c r="F73" i="14"/>
  <c r="E73" i="14"/>
  <c r="C73" i="14"/>
  <c r="A73" i="14"/>
  <c r="L72" i="14"/>
  <c r="K72" i="14"/>
  <c r="I72" i="14"/>
  <c r="G72" i="14"/>
  <c r="F72" i="14"/>
  <c r="E72" i="14"/>
  <c r="C72" i="14"/>
  <c r="A72" i="14"/>
  <c r="L71" i="14"/>
  <c r="K71" i="14"/>
  <c r="I71" i="14"/>
  <c r="G71" i="14"/>
  <c r="F71" i="14"/>
  <c r="E71" i="14"/>
  <c r="C71" i="14"/>
  <c r="A71" i="14"/>
  <c r="L70" i="14"/>
  <c r="K70" i="14"/>
  <c r="I70" i="14"/>
  <c r="G70" i="14"/>
  <c r="F70" i="14"/>
  <c r="E70" i="14"/>
  <c r="C70" i="14"/>
  <c r="A70" i="14"/>
  <c r="L69" i="14"/>
  <c r="K69" i="14"/>
  <c r="I69" i="14"/>
  <c r="G69" i="14"/>
  <c r="F69" i="14"/>
  <c r="E69" i="14"/>
  <c r="C69" i="14"/>
  <c r="A69" i="14"/>
  <c r="L68" i="14"/>
  <c r="K68" i="14"/>
  <c r="I68" i="14"/>
  <c r="G68" i="14"/>
  <c r="F68" i="14"/>
  <c r="E68" i="14"/>
  <c r="C68" i="14"/>
  <c r="A68" i="14"/>
  <c r="L67" i="14"/>
  <c r="K67" i="14"/>
  <c r="I67" i="14"/>
  <c r="G67" i="14"/>
  <c r="F67" i="14"/>
  <c r="E67" i="14"/>
  <c r="C67" i="14"/>
  <c r="A67" i="14"/>
  <c r="L66" i="14"/>
  <c r="K66" i="14"/>
  <c r="I66" i="14"/>
  <c r="G66" i="14"/>
  <c r="F66" i="14"/>
  <c r="E66" i="14"/>
  <c r="C66" i="14"/>
  <c r="A66" i="14"/>
  <c r="L65" i="14"/>
  <c r="K65" i="14"/>
  <c r="I65" i="14"/>
  <c r="G65" i="14"/>
  <c r="F65" i="14"/>
  <c r="E65" i="14"/>
  <c r="C65" i="14"/>
  <c r="A65" i="14"/>
  <c r="L64" i="14"/>
  <c r="K64" i="14"/>
  <c r="I64" i="14"/>
  <c r="G64" i="14"/>
  <c r="F64" i="14"/>
  <c r="E64" i="14"/>
  <c r="C64" i="14"/>
  <c r="A64" i="14"/>
  <c r="L63" i="14"/>
  <c r="K63" i="14"/>
  <c r="I63" i="14"/>
  <c r="G63" i="14"/>
  <c r="F63" i="14"/>
  <c r="E63" i="14"/>
  <c r="C63" i="14"/>
  <c r="A63" i="14"/>
  <c r="L62" i="14"/>
  <c r="K62" i="14"/>
  <c r="I62" i="14"/>
  <c r="G62" i="14"/>
  <c r="F62" i="14"/>
  <c r="E62" i="14"/>
  <c r="C62" i="14"/>
  <c r="A62" i="14"/>
  <c r="L61" i="14"/>
  <c r="K61" i="14"/>
  <c r="I61" i="14"/>
  <c r="G61" i="14"/>
  <c r="F61" i="14"/>
  <c r="E61" i="14"/>
  <c r="C61" i="14"/>
  <c r="A61" i="14"/>
  <c r="L60" i="14"/>
  <c r="K60" i="14"/>
  <c r="I60" i="14"/>
  <c r="G60" i="14"/>
  <c r="F60" i="14"/>
  <c r="E60" i="14"/>
  <c r="C60" i="14"/>
  <c r="A60" i="14"/>
  <c r="L59" i="14"/>
  <c r="K59" i="14"/>
  <c r="I59" i="14"/>
  <c r="G59" i="14"/>
  <c r="F59" i="14"/>
  <c r="E59" i="14"/>
  <c r="C59" i="14"/>
  <c r="A59" i="14"/>
  <c r="L58" i="14"/>
  <c r="K58" i="14"/>
  <c r="I58" i="14"/>
  <c r="G58" i="14"/>
  <c r="F58" i="14"/>
  <c r="E58" i="14"/>
  <c r="C58" i="14"/>
  <c r="A58" i="14"/>
  <c r="L57" i="14"/>
  <c r="K57" i="14"/>
  <c r="I57" i="14"/>
  <c r="G57" i="14"/>
  <c r="F57" i="14"/>
  <c r="E57" i="14"/>
  <c r="C57" i="14"/>
  <c r="A57" i="14"/>
  <c r="L56" i="14"/>
  <c r="K56" i="14"/>
  <c r="I56" i="14"/>
  <c r="G56" i="14"/>
  <c r="F56" i="14"/>
  <c r="E56" i="14"/>
  <c r="C56" i="14"/>
  <c r="A56" i="14"/>
  <c r="L55" i="14"/>
  <c r="K55" i="14"/>
  <c r="I55" i="14"/>
  <c r="G55" i="14"/>
  <c r="F55" i="14"/>
  <c r="E55" i="14"/>
  <c r="C55" i="14"/>
  <c r="A55" i="14"/>
  <c r="L54" i="14"/>
  <c r="E87" i="14" s="1"/>
  <c r="K54" i="14"/>
  <c r="I54" i="14"/>
  <c r="I74" i="14" s="1"/>
  <c r="G54" i="14"/>
  <c r="F54" i="14"/>
  <c r="E85" i="14" s="1"/>
  <c r="E54" i="14"/>
  <c r="C54" i="14"/>
  <c r="C74" i="14" s="1"/>
  <c r="A54" i="14"/>
  <c r="G52" i="14"/>
  <c r="A52" i="14"/>
  <c r="K52" i="13"/>
  <c r="E52" i="13"/>
  <c r="G51" i="13"/>
  <c r="F87" i="13"/>
  <c r="B87" i="13"/>
  <c r="F85" i="13"/>
  <c r="B85" i="13"/>
  <c r="F83" i="13"/>
  <c r="B83" i="13"/>
  <c r="F81" i="13"/>
  <c r="B81" i="13"/>
  <c r="F79" i="13"/>
  <c r="B79" i="13"/>
  <c r="F78" i="13"/>
  <c r="B78" i="13"/>
  <c r="J74" i="13"/>
  <c r="H74" i="13"/>
  <c r="L74" i="13" s="1"/>
  <c r="D87" i="13" s="1"/>
  <c r="F74" i="13"/>
  <c r="D85" i="13" s="1"/>
  <c r="D74" i="13"/>
  <c r="B74" i="13"/>
  <c r="L73" i="13"/>
  <c r="K73" i="13"/>
  <c r="I73" i="13"/>
  <c r="G73" i="13"/>
  <c r="F73" i="13"/>
  <c r="E73" i="13"/>
  <c r="C73" i="13"/>
  <c r="A73" i="13"/>
  <c r="L72" i="13"/>
  <c r="K72" i="13"/>
  <c r="I72" i="13"/>
  <c r="G72" i="13"/>
  <c r="F72" i="13"/>
  <c r="E72" i="13"/>
  <c r="C72" i="13"/>
  <c r="A72" i="13"/>
  <c r="L71" i="13"/>
  <c r="K71" i="13"/>
  <c r="I71" i="13"/>
  <c r="G71" i="13"/>
  <c r="F71" i="13"/>
  <c r="E71" i="13"/>
  <c r="C71" i="13"/>
  <c r="A71" i="13"/>
  <c r="L70" i="13"/>
  <c r="K70" i="13"/>
  <c r="I70" i="13"/>
  <c r="G70" i="13"/>
  <c r="F70" i="13"/>
  <c r="E70" i="13"/>
  <c r="C70" i="13"/>
  <c r="A70" i="13"/>
  <c r="L69" i="13"/>
  <c r="K69" i="13"/>
  <c r="I69" i="13"/>
  <c r="G69" i="13"/>
  <c r="F69" i="13"/>
  <c r="E69" i="13"/>
  <c r="C69" i="13"/>
  <c r="A69" i="13"/>
  <c r="L68" i="13"/>
  <c r="K68" i="13"/>
  <c r="I68" i="13"/>
  <c r="G68" i="13"/>
  <c r="F68" i="13"/>
  <c r="E68" i="13"/>
  <c r="C68" i="13"/>
  <c r="A68" i="13"/>
  <c r="L67" i="13"/>
  <c r="K67" i="13"/>
  <c r="I67" i="13"/>
  <c r="G67" i="13"/>
  <c r="F67" i="13"/>
  <c r="E67" i="13"/>
  <c r="C67" i="13"/>
  <c r="A67" i="13"/>
  <c r="L66" i="13"/>
  <c r="K66" i="13"/>
  <c r="I66" i="13"/>
  <c r="G66" i="13"/>
  <c r="F66" i="13"/>
  <c r="E66" i="13"/>
  <c r="C66" i="13"/>
  <c r="A66" i="13"/>
  <c r="L65" i="13"/>
  <c r="K65" i="13"/>
  <c r="I65" i="13"/>
  <c r="G65" i="13"/>
  <c r="F65" i="13"/>
  <c r="E65" i="13"/>
  <c r="C65" i="13"/>
  <c r="A65" i="13"/>
  <c r="L64" i="13"/>
  <c r="K64" i="13"/>
  <c r="I64" i="13"/>
  <c r="G64" i="13"/>
  <c r="F64" i="13"/>
  <c r="E64" i="13"/>
  <c r="C64" i="13"/>
  <c r="A64" i="13"/>
  <c r="L63" i="13"/>
  <c r="K63" i="13"/>
  <c r="I63" i="13"/>
  <c r="G63" i="13"/>
  <c r="F63" i="13"/>
  <c r="E63" i="13"/>
  <c r="C63" i="13"/>
  <c r="A63" i="13"/>
  <c r="L62" i="13"/>
  <c r="K62" i="13"/>
  <c r="I62" i="13"/>
  <c r="G62" i="13"/>
  <c r="F62" i="13"/>
  <c r="E62" i="13"/>
  <c r="C62" i="13"/>
  <c r="A62" i="13"/>
  <c r="L61" i="13"/>
  <c r="K61" i="13"/>
  <c r="I61" i="13"/>
  <c r="G61" i="13"/>
  <c r="F61" i="13"/>
  <c r="E61" i="13"/>
  <c r="C61" i="13"/>
  <c r="A61" i="13"/>
  <c r="L60" i="13"/>
  <c r="K60" i="13"/>
  <c r="I60" i="13"/>
  <c r="G60" i="13"/>
  <c r="F60" i="13"/>
  <c r="E60" i="13"/>
  <c r="C60" i="13"/>
  <c r="A60" i="13"/>
  <c r="L59" i="13"/>
  <c r="K59" i="13"/>
  <c r="I59" i="13"/>
  <c r="G59" i="13"/>
  <c r="F59" i="13"/>
  <c r="E59" i="13"/>
  <c r="C59" i="13"/>
  <c r="A59" i="13"/>
  <c r="L58" i="13"/>
  <c r="K58" i="13"/>
  <c r="I58" i="13"/>
  <c r="G58" i="13"/>
  <c r="F58" i="13"/>
  <c r="E58" i="13"/>
  <c r="C58" i="13"/>
  <c r="A58" i="13"/>
  <c r="L57" i="13"/>
  <c r="K57" i="13"/>
  <c r="I57" i="13"/>
  <c r="G57" i="13"/>
  <c r="F57" i="13"/>
  <c r="E57" i="13"/>
  <c r="C57" i="13"/>
  <c r="A57" i="13"/>
  <c r="L56" i="13"/>
  <c r="K56" i="13"/>
  <c r="I56" i="13"/>
  <c r="G56" i="13"/>
  <c r="F56" i="13"/>
  <c r="E56" i="13"/>
  <c r="C56" i="13"/>
  <c r="A56" i="13"/>
  <c r="L55" i="13"/>
  <c r="K55" i="13"/>
  <c r="I55" i="13"/>
  <c r="G55" i="13"/>
  <c r="F55" i="13"/>
  <c r="E55" i="13"/>
  <c r="C55" i="13"/>
  <c r="A55" i="13"/>
  <c r="L54" i="13"/>
  <c r="E87" i="13" s="1"/>
  <c r="K54" i="13"/>
  <c r="I54" i="13"/>
  <c r="I74" i="13" s="1"/>
  <c r="G54" i="13"/>
  <c r="F54" i="13"/>
  <c r="E85" i="13" s="1"/>
  <c r="E54" i="13"/>
  <c r="C54" i="13"/>
  <c r="C74" i="13" s="1"/>
  <c r="A54" i="13"/>
  <c r="G52" i="13"/>
  <c r="A52" i="13"/>
  <c r="K52" i="12"/>
  <c r="E52" i="12"/>
  <c r="G51" i="12"/>
  <c r="F87" i="12"/>
  <c r="B87" i="12"/>
  <c r="F85" i="12"/>
  <c r="B85" i="12"/>
  <c r="F83" i="12"/>
  <c r="B83" i="12"/>
  <c r="F81" i="12"/>
  <c r="B81" i="12"/>
  <c r="F79" i="12"/>
  <c r="B79" i="12"/>
  <c r="F78" i="12"/>
  <c r="F80" i="12" s="1"/>
  <c r="B78" i="12"/>
  <c r="J74" i="12"/>
  <c r="H74" i="12"/>
  <c r="L74" i="12" s="1"/>
  <c r="D87" i="12" s="1"/>
  <c r="F74" i="12"/>
  <c r="D85" i="12" s="1"/>
  <c r="D74" i="12"/>
  <c r="B74" i="12"/>
  <c r="L73" i="12"/>
  <c r="K73" i="12"/>
  <c r="I73" i="12"/>
  <c r="G73" i="12"/>
  <c r="F73" i="12"/>
  <c r="E73" i="12"/>
  <c r="C73" i="12"/>
  <c r="A73" i="12"/>
  <c r="L72" i="12"/>
  <c r="K72" i="12"/>
  <c r="I72" i="12"/>
  <c r="G72" i="12"/>
  <c r="F72" i="12"/>
  <c r="E72" i="12"/>
  <c r="C72" i="12"/>
  <c r="A72" i="12"/>
  <c r="L71" i="12"/>
  <c r="K71" i="12"/>
  <c r="I71" i="12"/>
  <c r="G71" i="12"/>
  <c r="F71" i="12"/>
  <c r="E71" i="12"/>
  <c r="C71" i="12"/>
  <c r="A71" i="12"/>
  <c r="L70" i="12"/>
  <c r="K70" i="12"/>
  <c r="I70" i="12"/>
  <c r="G70" i="12"/>
  <c r="F70" i="12"/>
  <c r="E70" i="12"/>
  <c r="C70" i="12"/>
  <c r="A70" i="12"/>
  <c r="L69" i="12"/>
  <c r="K69" i="12"/>
  <c r="I69" i="12"/>
  <c r="G69" i="12"/>
  <c r="F69" i="12"/>
  <c r="E69" i="12"/>
  <c r="C69" i="12"/>
  <c r="A69" i="12"/>
  <c r="L68" i="12"/>
  <c r="K68" i="12"/>
  <c r="I68" i="12"/>
  <c r="G68" i="12"/>
  <c r="F68" i="12"/>
  <c r="E68" i="12"/>
  <c r="C68" i="12"/>
  <c r="A68" i="12"/>
  <c r="L67" i="12"/>
  <c r="K67" i="12"/>
  <c r="I67" i="12"/>
  <c r="G67" i="12"/>
  <c r="F67" i="12"/>
  <c r="E67" i="12"/>
  <c r="C67" i="12"/>
  <c r="A67" i="12"/>
  <c r="L66" i="12"/>
  <c r="K66" i="12"/>
  <c r="I66" i="12"/>
  <c r="G66" i="12"/>
  <c r="F66" i="12"/>
  <c r="E66" i="12"/>
  <c r="C66" i="12"/>
  <c r="A66" i="12"/>
  <c r="L65" i="12"/>
  <c r="K65" i="12"/>
  <c r="I65" i="12"/>
  <c r="G65" i="12"/>
  <c r="F65" i="12"/>
  <c r="E65" i="12"/>
  <c r="C65" i="12"/>
  <c r="A65" i="12"/>
  <c r="L64" i="12"/>
  <c r="K64" i="12"/>
  <c r="I64" i="12"/>
  <c r="G64" i="12"/>
  <c r="F64" i="12"/>
  <c r="E64" i="12"/>
  <c r="C64" i="12"/>
  <c r="A64" i="12"/>
  <c r="L63" i="12"/>
  <c r="K63" i="12"/>
  <c r="I63" i="12"/>
  <c r="G63" i="12"/>
  <c r="F63" i="12"/>
  <c r="E63" i="12"/>
  <c r="C63" i="12"/>
  <c r="A63" i="12"/>
  <c r="L62" i="12"/>
  <c r="K62" i="12"/>
  <c r="I62" i="12"/>
  <c r="G62" i="12"/>
  <c r="F62" i="12"/>
  <c r="E62" i="12"/>
  <c r="C62" i="12"/>
  <c r="A62" i="12"/>
  <c r="L61" i="12"/>
  <c r="K61" i="12"/>
  <c r="I61" i="12"/>
  <c r="G61" i="12"/>
  <c r="F61" i="12"/>
  <c r="E61" i="12"/>
  <c r="C61" i="12"/>
  <c r="A61" i="12"/>
  <c r="L60" i="12"/>
  <c r="K60" i="12"/>
  <c r="I60" i="12"/>
  <c r="G60" i="12"/>
  <c r="F60" i="12"/>
  <c r="E60" i="12"/>
  <c r="C60" i="12"/>
  <c r="A60" i="12"/>
  <c r="L59" i="12"/>
  <c r="K59" i="12"/>
  <c r="I59" i="12"/>
  <c r="G59" i="12"/>
  <c r="F59" i="12"/>
  <c r="E59" i="12"/>
  <c r="C59" i="12"/>
  <c r="A59" i="12"/>
  <c r="L58" i="12"/>
  <c r="K58" i="12"/>
  <c r="I58" i="12"/>
  <c r="G58" i="12"/>
  <c r="F58" i="12"/>
  <c r="E58" i="12"/>
  <c r="C58" i="12"/>
  <c r="A58" i="12"/>
  <c r="L57" i="12"/>
  <c r="K57" i="12"/>
  <c r="I57" i="12"/>
  <c r="G57" i="12"/>
  <c r="F57" i="12"/>
  <c r="E57" i="12"/>
  <c r="C57" i="12"/>
  <c r="A57" i="12"/>
  <c r="L56" i="12"/>
  <c r="K56" i="12"/>
  <c r="I56" i="12"/>
  <c r="G56" i="12"/>
  <c r="F56" i="12"/>
  <c r="E56" i="12"/>
  <c r="C56" i="12"/>
  <c r="A56" i="12"/>
  <c r="L55" i="12"/>
  <c r="K55" i="12"/>
  <c r="I55" i="12"/>
  <c r="G55" i="12"/>
  <c r="F55" i="12"/>
  <c r="E55" i="12"/>
  <c r="C55" i="12"/>
  <c r="A55" i="12"/>
  <c r="L54" i="12"/>
  <c r="E87" i="12" s="1"/>
  <c r="K54" i="12"/>
  <c r="K74" i="12" s="1"/>
  <c r="C87" i="12" s="1"/>
  <c r="I54" i="12"/>
  <c r="I74" i="12" s="1"/>
  <c r="G54" i="12"/>
  <c r="F54" i="12"/>
  <c r="E85" i="12" s="1"/>
  <c r="E54" i="12"/>
  <c r="C54" i="12"/>
  <c r="C74" i="12" s="1"/>
  <c r="A54" i="12"/>
  <c r="G52" i="12"/>
  <c r="A52" i="12"/>
  <c r="K52" i="11"/>
  <c r="E52" i="11"/>
  <c r="G51" i="11"/>
  <c r="F87" i="11"/>
  <c r="B87" i="11"/>
  <c r="F85" i="11"/>
  <c r="B85" i="11"/>
  <c r="F83" i="11"/>
  <c r="B83" i="11"/>
  <c r="F81" i="11"/>
  <c r="B81" i="11"/>
  <c r="F79" i="11"/>
  <c r="B79" i="11"/>
  <c r="F78" i="11"/>
  <c r="F80" i="11" s="1"/>
  <c r="F82" i="11" s="1"/>
  <c r="F84" i="11" s="1"/>
  <c r="F86" i="11" s="1"/>
  <c r="B78" i="11"/>
  <c r="B80" i="11" s="1"/>
  <c r="B82" i="11" s="1"/>
  <c r="B84" i="11" s="1"/>
  <c r="B86" i="11" s="1"/>
  <c r="J74" i="11"/>
  <c r="H74" i="11"/>
  <c r="L74" i="11" s="1"/>
  <c r="D87" i="11" s="1"/>
  <c r="F74" i="11"/>
  <c r="D85" i="11" s="1"/>
  <c r="D74" i="11"/>
  <c r="B74" i="11"/>
  <c r="L73" i="11"/>
  <c r="K73" i="11"/>
  <c r="I73" i="11"/>
  <c r="G73" i="11"/>
  <c r="F73" i="11"/>
  <c r="E73" i="11"/>
  <c r="C73" i="11"/>
  <c r="A73" i="11"/>
  <c r="L72" i="11"/>
  <c r="K72" i="11"/>
  <c r="I72" i="11"/>
  <c r="G72" i="11"/>
  <c r="F72" i="11"/>
  <c r="E72" i="11"/>
  <c r="C72" i="11"/>
  <c r="A72" i="11"/>
  <c r="L71" i="11"/>
  <c r="K71" i="11"/>
  <c r="I71" i="11"/>
  <c r="G71" i="11"/>
  <c r="F71" i="11"/>
  <c r="E71" i="11"/>
  <c r="C71" i="11"/>
  <c r="A71" i="11"/>
  <c r="L70" i="11"/>
  <c r="K70" i="11"/>
  <c r="I70" i="11"/>
  <c r="G70" i="11"/>
  <c r="F70" i="11"/>
  <c r="E70" i="11"/>
  <c r="C70" i="11"/>
  <c r="A70" i="11"/>
  <c r="L69" i="11"/>
  <c r="K69" i="11"/>
  <c r="I69" i="11"/>
  <c r="G69" i="11"/>
  <c r="F69" i="11"/>
  <c r="E69" i="11"/>
  <c r="C69" i="11"/>
  <c r="A69" i="11"/>
  <c r="L68" i="11"/>
  <c r="K68" i="11"/>
  <c r="I68" i="11"/>
  <c r="G68" i="11"/>
  <c r="F68" i="11"/>
  <c r="E68" i="11"/>
  <c r="C68" i="11"/>
  <c r="A68" i="11"/>
  <c r="L67" i="11"/>
  <c r="K67" i="11"/>
  <c r="I67" i="11"/>
  <c r="G67" i="11"/>
  <c r="F67" i="11"/>
  <c r="E67" i="11"/>
  <c r="C67" i="11"/>
  <c r="A67" i="11"/>
  <c r="L66" i="11"/>
  <c r="K66" i="11"/>
  <c r="I66" i="11"/>
  <c r="G66" i="11"/>
  <c r="F66" i="11"/>
  <c r="E66" i="11"/>
  <c r="C66" i="11"/>
  <c r="A66" i="11"/>
  <c r="L65" i="11"/>
  <c r="K65" i="11"/>
  <c r="I65" i="11"/>
  <c r="G65" i="11"/>
  <c r="F65" i="11"/>
  <c r="E65" i="11"/>
  <c r="C65" i="11"/>
  <c r="A65" i="11"/>
  <c r="L64" i="11"/>
  <c r="K64" i="11"/>
  <c r="I64" i="11"/>
  <c r="G64" i="11"/>
  <c r="F64" i="11"/>
  <c r="E64" i="11"/>
  <c r="C64" i="11"/>
  <c r="A64" i="11"/>
  <c r="L63" i="11"/>
  <c r="K63" i="11"/>
  <c r="I63" i="11"/>
  <c r="G63" i="11"/>
  <c r="F63" i="11"/>
  <c r="E63" i="11"/>
  <c r="C63" i="11"/>
  <c r="A63" i="11"/>
  <c r="L62" i="11"/>
  <c r="K62" i="11"/>
  <c r="I62" i="11"/>
  <c r="G62" i="11"/>
  <c r="F62" i="11"/>
  <c r="E62" i="11"/>
  <c r="C62" i="11"/>
  <c r="A62" i="11"/>
  <c r="L61" i="11"/>
  <c r="K61" i="11"/>
  <c r="I61" i="11"/>
  <c r="G61" i="11"/>
  <c r="F61" i="11"/>
  <c r="E61" i="11"/>
  <c r="C61" i="11"/>
  <c r="A61" i="11"/>
  <c r="L60" i="11"/>
  <c r="K60" i="11"/>
  <c r="I60" i="11"/>
  <c r="G60" i="11"/>
  <c r="F60" i="11"/>
  <c r="E60" i="11"/>
  <c r="C60" i="11"/>
  <c r="A60" i="11"/>
  <c r="L59" i="11"/>
  <c r="K59" i="11"/>
  <c r="I59" i="11"/>
  <c r="G59" i="11"/>
  <c r="F59" i="11"/>
  <c r="E59" i="11"/>
  <c r="C59" i="11"/>
  <c r="A59" i="11"/>
  <c r="L58" i="11"/>
  <c r="K58" i="11"/>
  <c r="I58" i="11"/>
  <c r="G58" i="11"/>
  <c r="F58" i="11"/>
  <c r="E58" i="11"/>
  <c r="C58" i="11"/>
  <c r="A58" i="11"/>
  <c r="L57" i="11"/>
  <c r="K57" i="11"/>
  <c r="I57" i="11"/>
  <c r="G57" i="11"/>
  <c r="F57" i="11"/>
  <c r="E57" i="11"/>
  <c r="C57" i="11"/>
  <c r="A57" i="11"/>
  <c r="L56" i="11"/>
  <c r="K56" i="11"/>
  <c r="I56" i="11"/>
  <c r="G56" i="11"/>
  <c r="F56" i="11"/>
  <c r="E56" i="11"/>
  <c r="C56" i="11"/>
  <c r="A56" i="11"/>
  <c r="L55" i="11"/>
  <c r="K55" i="11"/>
  <c r="I55" i="11"/>
  <c r="G55" i="11"/>
  <c r="F55" i="11"/>
  <c r="E55" i="11"/>
  <c r="C55" i="11"/>
  <c r="A55" i="11"/>
  <c r="L54" i="11"/>
  <c r="E87" i="11" s="1"/>
  <c r="K54" i="11"/>
  <c r="K74" i="11" s="1"/>
  <c r="C87" i="11" s="1"/>
  <c r="I54" i="11"/>
  <c r="I74" i="11" s="1"/>
  <c r="G54" i="11"/>
  <c r="F54" i="11"/>
  <c r="E85" i="11" s="1"/>
  <c r="E54" i="11"/>
  <c r="E74" i="11" s="1"/>
  <c r="C85" i="11" s="1"/>
  <c r="C54" i="11"/>
  <c r="C74" i="11" s="1"/>
  <c r="A54" i="11"/>
  <c r="G52" i="11"/>
  <c r="A52" i="11"/>
  <c r="K52" i="10"/>
  <c r="E52" i="10"/>
  <c r="G51" i="10"/>
  <c r="F87" i="10"/>
  <c r="B87" i="10"/>
  <c r="F85" i="10"/>
  <c r="B85" i="10"/>
  <c r="F83" i="10"/>
  <c r="B83" i="10"/>
  <c r="F81" i="10"/>
  <c r="B81" i="10"/>
  <c r="F79" i="10"/>
  <c r="B79" i="10"/>
  <c r="F78" i="10"/>
  <c r="F80" i="10" s="1"/>
  <c r="B78" i="10"/>
  <c r="B80" i="10" s="1"/>
  <c r="J74" i="10"/>
  <c r="I74" i="10"/>
  <c r="H74" i="10"/>
  <c r="L74" i="10" s="1"/>
  <c r="D87" i="10" s="1"/>
  <c r="F74" i="10"/>
  <c r="D85" i="10" s="1"/>
  <c r="D74" i="10"/>
  <c r="B74" i="10"/>
  <c r="L73" i="10"/>
  <c r="K73" i="10"/>
  <c r="I73" i="10"/>
  <c r="G73" i="10"/>
  <c r="F73" i="10"/>
  <c r="E73" i="10"/>
  <c r="C73" i="10"/>
  <c r="A73" i="10"/>
  <c r="L72" i="10"/>
  <c r="K72" i="10"/>
  <c r="I72" i="10"/>
  <c r="G72" i="10"/>
  <c r="F72" i="10"/>
  <c r="E72" i="10"/>
  <c r="C72" i="10"/>
  <c r="A72" i="10"/>
  <c r="L71" i="10"/>
  <c r="K71" i="10"/>
  <c r="I71" i="10"/>
  <c r="G71" i="10"/>
  <c r="F71" i="10"/>
  <c r="E71" i="10"/>
  <c r="C71" i="10"/>
  <c r="A71" i="10"/>
  <c r="L70" i="10"/>
  <c r="K70" i="10"/>
  <c r="I70" i="10"/>
  <c r="G70" i="10"/>
  <c r="F70" i="10"/>
  <c r="E70" i="10"/>
  <c r="C70" i="10"/>
  <c r="A70" i="10"/>
  <c r="L69" i="10"/>
  <c r="K69" i="10"/>
  <c r="I69" i="10"/>
  <c r="G69" i="10"/>
  <c r="F69" i="10"/>
  <c r="E69" i="10"/>
  <c r="C69" i="10"/>
  <c r="A69" i="10"/>
  <c r="L68" i="10"/>
  <c r="K68" i="10"/>
  <c r="I68" i="10"/>
  <c r="G68" i="10"/>
  <c r="F68" i="10"/>
  <c r="E68" i="10"/>
  <c r="C68" i="10"/>
  <c r="A68" i="10"/>
  <c r="L67" i="10"/>
  <c r="K67" i="10"/>
  <c r="I67" i="10"/>
  <c r="G67" i="10"/>
  <c r="F67" i="10"/>
  <c r="E67" i="10"/>
  <c r="C67" i="10"/>
  <c r="A67" i="10"/>
  <c r="L66" i="10"/>
  <c r="K66" i="10"/>
  <c r="I66" i="10"/>
  <c r="G66" i="10"/>
  <c r="F66" i="10"/>
  <c r="E66" i="10"/>
  <c r="C66" i="10"/>
  <c r="A66" i="10"/>
  <c r="L65" i="10"/>
  <c r="K65" i="10"/>
  <c r="I65" i="10"/>
  <c r="G65" i="10"/>
  <c r="F65" i="10"/>
  <c r="E65" i="10"/>
  <c r="C65" i="10"/>
  <c r="A65" i="10"/>
  <c r="L64" i="10"/>
  <c r="K64" i="10"/>
  <c r="I64" i="10"/>
  <c r="G64" i="10"/>
  <c r="F64" i="10"/>
  <c r="E64" i="10"/>
  <c r="C64" i="10"/>
  <c r="A64" i="10"/>
  <c r="L63" i="10"/>
  <c r="K63" i="10"/>
  <c r="I63" i="10"/>
  <c r="G63" i="10"/>
  <c r="F63" i="10"/>
  <c r="E63" i="10"/>
  <c r="C63" i="10"/>
  <c r="A63" i="10"/>
  <c r="L62" i="10"/>
  <c r="K62" i="10"/>
  <c r="I62" i="10"/>
  <c r="G62" i="10"/>
  <c r="F62" i="10"/>
  <c r="E62" i="10"/>
  <c r="C62" i="10"/>
  <c r="A62" i="10"/>
  <c r="L61" i="10"/>
  <c r="K61" i="10"/>
  <c r="I61" i="10"/>
  <c r="G61" i="10"/>
  <c r="F61" i="10"/>
  <c r="E61" i="10"/>
  <c r="C61" i="10"/>
  <c r="A61" i="10"/>
  <c r="L60" i="10"/>
  <c r="K60" i="10"/>
  <c r="I60" i="10"/>
  <c r="G60" i="10"/>
  <c r="F60" i="10"/>
  <c r="E60" i="10"/>
  <c r="C60" i="10"/>
  <c r="A60" i="10"/>
  <c r="L59" i="10"/>
  <c r="K59" i="10"/>
  <c r="I59" i="10"/>
  <c r="G59" i="10"/>
  <c r="F59" i="10"/>
  <c r="E59" i="10"/>
  <c r="C59" i="10"/>
  <c r="A59" i="10"/>
  <c r="L58" i="10"/>
  <c r="K58" i="10"/>
  <c r="I58" i="10"/>
  <c r="G58" i="10"/>
  <c r="F58" i="10"/>
  <c r="E58" i="10"/>
  <c r="C58" i="10"/>
  <c r="A58" i="10"/>
  <c r="L57" i="10"/>
  <c r="K57" i="10"/>
  <c r="I57" i="10"/>
  <c r="G57" i="10"/>
  <c r="F57" i="10"/>
  <c r="E57" i="10"/>
  <c r="C57" i="10"/>
  <c r="A57" i="10"/>
  <c r="L56" i="10"/>
  <c r="K56" i="10"/>
  <c r="I56" i="10"/>
  <c r="G56" i="10"/>
  <c r="F56" i="10"/>
  <c r="E56" i="10"/>
  <c r="C56" i="10"/>
  <c r="A56" i="10"/>
  <c r="L55" i="10"/>
  <c r="K55" i="10"/>
  <c r="I55" i="10"/>
  <c r="G55" i="10"/>
  <c r="F55" i="10"/>
  <c r="E55" i="10"/>
  <c r="C55" i="10"/>
  <c r="A55" i="10"/>
  <c r="L54" i="10"/>
  <c r="E87" i="10" s="1"/>
  <c r="K54" i="10"/>
  <c r="K74" i="10" s="1"/>
  <c r="C87" i="10" s="1"/>
  <c r="I54" i="10"/>
  <c r="G54" i="10"/>
  <c r="F54" i="10"/>
  <c r="E85" i="10" s="1"/>
  <c r="E54" i="10"/>
  <c r="C54" i="10"/>
  <c r="C74" i="10" s="1"/>
  <c r="A54" i="10"/>
  <c r="G52" i="10"/>
  <c r="A52" i="10"/>
  <c r="K52" i="9"/>
  <c r="E52" i="9"/>
  <c r="G51" i="9"/>
  <c r="F87" i="9"/>
  <c r="B87" i="9"/>
  <c r="F85" i="9"/>
  <c r="B85" i="9"/>
  <c r="F83" i="9"/>
  <c r="B83" i="9"/>
  <c r="F81" i="9"/>
  <c r="B81" i="9"/>
  <c r="F79" i="9"/>
  <c r="F80" i="9" s="1"/>
  <c r="F82" i="9" s="1"/>
  <c r="B79" i="9"/>
  <c r="B80" i="9" s="1"/>
  <c r="F78" i="9"/>
  <c r="B78" i="9"/>
  <c r="J74" i="9"/>
  <c r="H74" i="9"/>
  <c r="L74" i="9" s="1"/>
  <c r="D87" i="9" s="1"/>
  <c r="D74" i="9"/>
  <c r="B74" i="9"/>
  <c r="L73" i="9"/>
  <c r="K73" i="9"/>
  <c r="I73" i="9"/>
  <c r="G73" i="9"/>
  <c r="F73" i="9"/>
  <c r="E73" i="9"/>
  <c r="C73" i="9"/>
  <c r="A73" i="9"/>
  <c r="L72" i="9"/>
  <c r="K72" i="9"/>
  <c r="I72" i="9"/>
  <c r="G72" i="9"/>
  <c r="F72" i="9"/>
  <c r="E72" i="9"/>
  <c r="C72" i="9"/>
  <c r="A72" i="9"/>
  <c r="L71" i="9"/>
  <c r="K71" i="9"/>
  <c r="I71" i="9"/>
  <c r="G71" i="9"/>
  <c r="F71" i="9"/>
  <c r="E71" i="9"/>
  <c r="C71" i="9"/>
  <c r="A71" i="9"/>
  <c r="L70" i="9"/>
  <c r="K70" i="9"/>
  <c r="I70" i="9"/>
  <c r="G70" i="9"/>
  <c r="F70" i="9"/>
  <c r="E70" i="9"/>
  <c r="C70" i="9"/>
  <c r="A70" i="9"/>
  <c r="L69" i="9"/>
  <c r="K69" i="9"/>
  <c r="I69" i="9"/>
  <c r="G69" i="9"/>
  <c r="F69" i="9"/>
  <c r="E69" i="9"/>
  <c r="C69" i="9"/>
  <c r="A69" i="9"/>
  <c r="L68" i="9"/>
  <c r="K68" i="9"/>
  <c r="I68" i="9"/>
  <c r="G68" i="9"/>
  <c r="F68" i="9"/>
  <c r="E68" i="9"/>
  <c r="C68" i="9"/>
  <c r="A68" i="9"/>
  <c r="L67" i="9"/>
  <c r="K67" i="9"/>
  <c r="I67" i="9"/>
  <c r="G67" i="9"/>
  <c r="F67" i="9"/>
  <c r="E67" i="9"/>
  <c r="C67" i="9"/>
  <c r="A67" i="9"/>
  <c r="L66" i="9"/>
  <c r="K66" i="9"/>
  <c r="I66" i="9"/>
  <c r="G66" i="9"/>
  <c r="F66" i="9"/>
  <c r="E66" i="9"/>
  <c r="C66" i="9"/>
  <c r="A66" i="9"/>
  <c r="L65" i="9"/>
  <c r="K65" i="9"/>
  <c r="I65" i="9"/>
  <c r="G65" i="9"/>
  <c r="F65" i="9"/>
  <c r="E65" i="9"/>
  <c r="C65" i="9"/>
  <c r="A65" i="9"/>
  <c r="L64" i="9"/>
  <c r="K64" i="9"/>
  <c r="I64" i="9"/>
  <c r="G64" i="9"/>
  <c r="F64" i="9"/>
  <c r="E64" i="9"/>
  <c r="C64" i="9"/>
  <c r="A64" i="9"/>
  <c r="L63" i="9"/>
  <c r="K63" i="9"/>
  <c r="I63" i="9"/>
  <c r="G63" i="9"/>
  <c r="F63" i="9"/>
  <c r="E63" i="9"/>
  <c r="C63" i="9"/>
  <c r="A63" i="9"/>
  <c r="L62" i="9"/>
  <c r="K62" i="9"/>
  <c r="I62" i="9"/>
  <c r="G62" i="9"/>
  <c r="F62" i="9"/>
  <c r="E62" i="9"/>
  <c r="C62" i="9"/>
  <c r="A62" i="9"/>
  <c r="L61" i="9"/>
  <c r="K61" i="9"/>
  <c r="I61" i="9"/>
  <c r="G61" i="9"/>
  <c r="F61" i="9"/>
  <c r="E61" i="9"/>
  <c r="C61" i="9"/>
  <c r="A61" i="9"/>
  <c r="L60" i="9"/>
  <c r="K60" i="9"/>
  <c r="I60" i="9"/>
  <c r="G60" i="9"/>
  <c r="F60" i="9"/>
  <c r="E60" i="9"/>
  <c r="C60" i="9"/>
  <c r="A60" i="9"/>
  <c r="L59" i="9"/>
  <c r="K59" i="9"/>
  <c r="I59" i="9"/>
  <c r="G59" i="9"/>
  <c r="F59" i="9"/>
  <c r="E59" i="9"/>
  <c r="C59" i="9"/>
  <c r="A59" i="9"/>
  <c r="L58" i="9"/>
  <c r="K58" i="9"/>
  <c r="I58" i="9"/>
  <c r="G58" i="9"/>
  <c r="F58" i="9"/>
  <c r="E58" i="9"/>
  <c r="C58" i="9"/>
  <c r="A58" i="9"/>
  <c r="L57" i="9"/>
  <c r="K57" i="9"/>
  <c r="I57" i="9"/>
  <c r="G57" i="9"/>
  <c r="F57" i="9"/>
  <c r="E57" i="9"/>
  <c r="C57" i="9"/>
  <c r="A57" i="9"/>
  <c r="L56" i="9"/>
  <c r="K56" i="9"/>
  <c r="I56" i="9"/>
  <c r="G56" i="9"/>
  <c r="F56" i="9"/>
  <c r="E56" i="9"/>
  <c r="C56" i="9"/>
  <c r="A56" i="9"/>
  <c r="L55" i="9"/>
  <c r="K55" i="9"/>
  <c r="I55" i="9"/>
  <c r="G55" i="9"/>
  <c r="F55" i="9"/>
  <c r="E55" i="9"/>
  <c r="C55" i="9"/>
  <c r="A55" i="9"/>
  <c r="L54" i="9"/>
  <c r="E87" i="9" s="1"/>
  <c r="K54" i="9"/>
  <c r="K74" i="9" s="1"/>
  <c r="C87" i="9" s="1"/>
  <c r="I54" i="9"/>
  <c r="I74" i="9" s="1"/>
  <c r="G54" i="9"/>
  <c r="F54" i="9"/>
  <c r="E85" i="9" s="1"/>
  <c r="E54" i="9"/>
  <c r="E74" i="9" s="1"/>
  <c r="C85" i="9" s="1"/>
  <c r="C54" i="9"/>
  <c r="C74" i="9" s="1"/>
  <c r="A54" i="9"/>
  <c r="G52" i="9"/>
  <c r="A52" i="9"/>
  <c r="K52" i="8"/>
  <c r="E52" i="8"/>
  <c r="G51" i="8"/>
  <c r="F87" i="8"/>
  <c r="B87" i="8"/>
  <c r="F85" i="8"/>
  <c r="B85" i="8"/>
  <c r="F83" i="8"/>
  <c r="B83" i="8"/>
  <c r="F81" i="8"/>
  <c r="B81" i="8"/>
  <c r="F79" i="8"/>
  <c r="B79" i="8"/>
  <c r="F78" i="8"/>
  <c r="B78" i="8"/>
  <c r="J74" i="8"/>
  <c r="H74" i="8"/>
  <c r="L74" i="8" s="1"/>
  <c r="D87" i="8" s="1"/>
  <c r="F74" i="8"/>
  <c r="D85" i="8" s="1"/>
  <c r="D74" i="8"/>
  <c r="B74" i="8"/>
  <c r="L73" i="8"/>
  <c r="K73" i="8"/>
  <c r="I73" i="8"/>
  <c r="G73" i="8"/>
  <c r="F73" i="8"/>
  <c r="E73" i="8"/>
  <c r="C73" i="8"/>
  <c r="A73" i="8"/>
  <c r="L72" i="8"/>
  <c r="K72" i="8"/>
  <c r="I72" i="8"/>
  <c r="G72" i="8"/>
  <c r="F72" i="8"/>
  <c r="E72" i="8"/>
  <c r="C72" i="8"/>
  <c r="A72" i="8"/>
  <c r="L71" i="8"/>
  <c r="K71" i="8"/>
  <c r="I71" i="8"/>
  <c r="G71" i="8"/>
  <c r="F71" i="8"/>
  <c r="E71" i="8"/>
  <c r="C71" i="8"/>
  <c r="A71" i="8"/>
  <c r="L70" i="8"/>
  <c r="K70" i="8"/>
  <c r="I70" i="8"/>
  <c r="G70" i="8"/>
  <c r="F70" i="8"/>
  <c r="E70" i="8"/>
  <c r="C70" i="8"/>
  <c r="A70" i="8"/>
  <c r="L69" i="8"/>
  <c r="K69" i="8"/>
  <c r="I69" i="8"/>
  <c r="G69" i="8"/>
  <c r="F69" i="8"/>
  <c r="E69" i="8"/>
  <c r="C69" i="8"/>
  <c r="A69" i="8"/>
  <c r="L68" i="8"/>
  <c r="K68" i="8"/>
  <c r="I68" i="8"/>
  <c r="G68" i="8"/>
  <c r="F68" i="8"/>
  <c r="E68" i="8"/>
  <c r="C68" i="8"/>
  <c r="A68" i="8"/>
  <c r="L67" i="8"/>
  <c r="K67" i="8"/>
  <c r="I67" i="8"/>
  <c r="G67" i="8"/>
  <c r="F67" i="8"/>
  <c r="E67" i="8"/>
  <c r="C67" i="8"/>
  <c r="A67" i="8"/>
  <c r="L66" i="8"/>
  <c r="K66" i="8"/>
  <c r="I66" i="8"/>
  <c r="G66" i="8"/>
  <c r="F66" i="8"/>
  <c r="E66" i="8"/>
  <c r="C66" i="8"/>
  <c r="A66" i="8"/>
  <c r="L65" i="8"/>
  <c r="K65" i="8"/>
  <c r="I65" i="8"/>
  <c r="G65" i="8"/>
  <c r="F65" i="8"/>
  <c r="E65" i="8"/>
  <c r="C65" i="8"/>
  <c r="A65" i="8"/>
  <c r="L64" i="8"/>
  <c r="K64" i="8"/>
  <c r="I64" i="8"/>
  <c r="G64" i="8"/>
  <c r="F64" i="8"/>
  <c r="E64" i="8"/>
  <c r="C64" i="8"/>
  <c r="A64" i="8"/>
  <c r="L63" i="8"/>
  <c r="K63" i="8"/>
  <c r="I63" i="8"/>
  <c r="G63" i="8"/>
  <c r="F63" i="8"/>
  <c r="E63" i="8"/>
  <c r="C63" i="8"/>
  <c r="A63" i="8"/>
  <c r="L62" i="8"/>
  <c r="K62" i="8"/>
  <c r="I62" i="8"/>
  <c r="G62" i="8"/>
  <c r="F62" i="8"/>
  <c r="E62" i="8"/>
  <c r="C62" i="8"/>
  <c r="A62" i="8"/>
  <c r="L61" i="8"/>
  <c r="K61" i="8"/>
  <c r="I61" i="8"/>
  <c r="G61" i="8"/>
  <c r="F61" i="8"/>
  <c r="E61" i="8"/>
  <c r="C61" i="8"/>
  <c r="A61" i="8"/>
  <c r="L60" i="8"/>
  <c r="K60" i="8"/>
  <c r="I60" i="8"/>
  <c r="G60" i="8"/>
  <c r="F60" i="8"/>
  <c r="E60" i="8"/>
  <c r="C60" i="8"/>
  <c r="A60" i="8"/>
  <c r="L59" i="8"/>
  <c r="K59" i="8"/>
  <c r="I59" i="8"/>
  <c r="G59" i="8"/>
  <c r="F59" i="8"/>
  <c r="E59" i="8"/>
  <c r="C59" i="8"/>
  <c r="A59" i="8"/>
  <c r="L58" i="8"/>
  <c r="K58" i="8"/>
  <c r="I58" i="8"/>
  <c r="G58" i="8"/>
  <c r="F58" i="8"/>
  <c r="E58" i="8"/>
  <c r="C58" i="8"/>
  <c r="A58" i="8"/>
  <c r="L57" i="8"/>
  <c r="K57" i="8"/>
  <c r="I57" i="8"/>
  <c r="G57" i="8"/>
  <c r="F57" i="8"/>
  <c r="E57" i="8"/>
  <c r="C57" i="8"/>
  <c r="A57" i="8"/>
  <c r="L56" i="8"/>
  <c r="K56" i="8"/>
  <c r="I56" i="8"/>
  <c r="G56" i="8"/>
  <c r="F56" i="8"/>
  <c r="E56" i="8"/>
  <c r="C56" i="8"/>
  <c r="A56" i="8"/>
  <c r="L55" i="8"/>
  <c r="K55" i="8"/>
  <c r="I55" i="8"/>
  <c r="G55" i="8"/>
  <c r="F55" i="8"/>
  <c r="E55" i="8"/>
  <c r="C55" i="8"/>
  <c r="A55" i="8"/>
  <c r="L54" i="8"/>
  <c r="E87" i="8" s="1"/>
  <c r="K54" i="8"/>
  <c r="I54" i="8"/>
  <c r="I74" i="8" s="1"/>
  <c r="G54" i="8"/>
  <c r="F54" i="8"/>
  <c r="E85" i="8" s="1"/>
  <c r="E54" i="8"/>
  <c r="C54" i="8"/>
  <c r="C74" i="8" s="1"/>
  <c r="A54" i="8"/>
  <c r="G52" i="8"/>
  <c r="A52" i="8"/>
  <c r="K52" i="7"/>
  <c r="E52" i="7"/>
  <c r="G51" i="7"/>
  <c r="F87" i="7"/>
  <c r="B87" i="7"/>
  <c r="F85" i="7"/>
  <c r="B85" i="7"/>
  <c r="F83" i="7"/>
  <c r="B83" i="7"/>
  <c r="F81" i="7"/>
  <c r="B81" i="7"/>
  <c r="F79" i="7"/>
  <c r="B79" i="7"/>
  <c r="F78" i="7"/>
  <c r="B78" i="7"/>
  <c r="L74" i="7"/>
  <c r="D87" i="7" s="1"/>
  <c r="J74" i="7"/>
  <c r="I74" i="7"/>
  <c r="H74" i="7"/>
  <c r="F74" i="7"/>
  <c r="D85" i="7" s="1"/>
  <c r="D74" i="7"/>
  <c r="B74" i="7"/>
  <c r="L73" i="7"/>
  <c r="K73" i="7"/>
  <c r="I73" i="7"/>
  <c r="G73" i="7"/>
  <c r="F73" i="7"/>
  <c r="E73" i="7"/>
  <c r="C73" i="7"/>
  <c r="A73" i="7"/>
  <c r="L72" i="7"/>
  <c r="K72" i="7"/>
  <c r="I72" i="7"/>
  <c r="G72" i="7"/>
  <c r="F72" i="7"/>
  <c r="E72" i="7"/>
  <c r="C72" i="7"/>
  <c r="A72" i="7"/>
  <c r="L71" i="7"/>
  <c r="K71" i="7"/>
  <c r="I71" i="7"/>
  <c r="G71" i="7"/>
  <c r="F71" i="7"/>
  <c r="E71" i="7"/>
  <c r="C71" i="7"/>
  <c r="A71" i="7"/>
  <c r="L70" i="7"/>
  <c r="K70" i="7"/>
  <c r="I70" i="7"/>
  <c r="G70" i="7"/>
  <c r="F70" i="7"/>
  <c r="E70" i="7"/>
  <c r="C70" i="7"/>
  <c r="A70" i="7"/>
  <c r="L69" i="7"/>
  <c r="K69" i="7"/>
  <c r="I69" i="7"/>
  <c r="G69" i="7"/>
  <c r="F69" i="7"/>
  <c r="E69" i="7"/>
  <c r="C69" i="7"/>
  <c r="A69" i="7"/>
  <c r="L68" i="7"/>
  <c r="K68" i="7"/>
  <c r="I68" i="7"/>
  <c r="G68" i="7"/>
  <c r="F68" i="7"/>
  <c r="E68" i="7"/>
  <c r="C68" i="7"/>
  <c r="A68" i="7"/>
  <c r="L67" i="7"/>
  <c r="K67" i="7"/>
  <c r="I67" i="7"/>
  <c r="G67" i="7"/>
  <c r="F67" i="7"/>
  <c r="E67" i="7"/>
  <c r="C67" i="7"/>
  <c r="A67" i="7"/>
  <c r="L66" i="7"/>
  <c r="K66" i="7"/>
  <c r="I66" i="7"/>
  <c r="G66" i="7"/>
  <c r="F66" i="7"/>
  <c r="E66" i="7"/>
  <c r="C66" i="7"/>
  <c r="A66" i="7"/>
  <c r="L65" i="7"/>
  <c r="K65" i="7"/>
  <c r="I65" i="7"/>
  <c r="G65" i="7"/>
  <c r="F65" i="7"/>
  <c r="E65" i="7"/>
  <c r="C65" i="7"/>
  <c r="A65" i="7"/>
  <c r="L64" i="7"/>
  <c r="K64" i="7"/>
  <c r="I64" i="7"/>
  <c r="G64" i="7"/>
  <c r="F64" i="7"/>
  <c r="E64" i="7"/>
  <c r="C64" i="7"/>
  <c r="A64" i="7"/>
  <c r="L63" i="7"/>
  <c r="K63" i="7"/>
  <c r="I63" i="7"/>
  <c r="G63" i="7"/>
  <c r="F63" i="7"/>
  <c r="E63" i="7"/>
  <c r="C63" i="7"/>
  <c r="A63" i="7"/>
  <c r="L62" i="7"/>
  <c r="K62" i="7"/>
  <c r="I62" i="7"/>
  <c r="G62" i="7"/>
  <c r="F62" i="7"/>
  <c r="E62" i="7"/>
  <c r="C62" i="7"/>
  <c r="A62" i="7"/>
  <c r="L61" i="7"/>
  <c r="K61" i="7"/>
  <c r="I61" i="7"/>
  <c r="G61" i="7"/>
  <c r="F61" i="7"/>
  <c r="E61" i="7"/>
  <c r="C61" i="7"/>
  <c r="A61" i="7"/>
  <c r="L60" i="7"/>
  <c r="K60" i="7"/>
  <c r="I60" i="7"/>
  <c r="G60" i="7"/>
  <c r="F60" i="7"/>
  <c r="E60" i="7"/>
  <c r="C60" i="7"/>
  <c r="A60" i="7"/>
  <c r="L59" i="7"/>
  <c r="K59" i="7"/>
  <c r="I59" i="7"/>
  <c r="G59" i="7"/>
  <c r="F59" i="7"/>
  <c r="E59" i="7"/>
  <c r="C59" i="7"/>
  <c r="A59" i="7"/>
  <c r="L58" i="7"/>
  <c r="K58" i="7"/>
  <c r="I58" i="7"/>
  <c r="G58" i="7"/>
  <c r="F58" i="7"/>
  <c r="E58" i="7"/>
  <c r="C58" i="7"/>
  <c r="A58" i="7"/>
  <c r="L57" i="7"/>
  <c r="K57" i="7"/>
  <c r="I57" i="7"/>
  <c r="G57" i="7"/>
  <c r="F57" i="7"/>
  <c r="E57" i="7"/>
  <c r="C57" i="7"/>
  <c r="A57" i="7"/>
  <c r="L56" i="7"/>
  <c r="K56" i="7"/>
  <c r="I56" i="7"/>
  <c r="G56" i="7"/>
  <c r="F56" i="7"/>
  <c r="E56" i="7"/>
  <c r="C56" i="7"/>
  <c r="A56" i="7"/>
  <c r="L55" i="7"/>
  <c r="K55" i="7"/>
  <c r="I55" i="7"/>
  <c r="G55" i="7"/>
  <c r="F55" i="7"/>
  <c r="E55" i="7"/>
  <c r="C55" i="7"/>
  <c r="A55" i="7"/>
  <c r="L54" i="7"/>
  <c r="E87" i="7" s="1"/>
  <c r="K54" i="7"/>
  <c r="I54" i="7"/>
  <c r="G54" i="7"/>
  <c r="F54" i="7"/>
  <c r="E85" i="7" s="1"/>
  <c r="E54" i="7"/>
  <c r="E74" i="7" s="1"/>
  <c r="C85" i="7" s="1"/>
  <c r="C54" i="7"/>
  <c r="C74" i="7" s="1"/>
  <c r="A54" i="7"/>
  <c r="G52" i="7"/>
  <c r="A52" i="7"/>
  <c r="K52" i="5"/>
  <c r="E52" i="5"/>
  <c r="G51" i="5"/>
  <c r="K52" i="4"/>
  <c r="K52" i="19"/>
  <c r="K52" i="20"/>
  <c r="K52" i="21"/>
  <c r="K52" i="22"/>
  <c r="K52" i="23"/>
  <c r="E52" i="19"/>
  <c r="E52" i="20"/>
  <c r="E52" i="21"/>
  <c r="E52" i="22"/>
  <c r="E52" i="23"/>
  <c r="E52" i="4"/>
  <c r="G51" i="4"/>
  <c r="G27" i="7"/>
  <c r="A28" i="7"/>
  <c r="E28" i="7"/>
  <c r="E34" i="7" s="1"/>
  <c r="G28" i="7"/>
  <c r="K28" i="7"/>
  <c r="K30" i="7" s="1"/>
  <c r="A30" i="7"/>
  <c r="C30" i="7"/>
  <c r="E30" i="7"/>
  <c r="F30" i="7"/>
  <c r="G30" i="7"/>
  <c r="I30" i="7"/>
  <c r="L30" i="7" s="1"/>
  <c r="A31" i="7"/>
  <c r="C31" i="7"/>
  <c r="F31" i="7" s="1"/>
  <c r="G31" i="7"/>
  <c r="I31" i="7"/>
  <c r="L31" i="7" s="1"/>
  <c r="K31" i="7"/>
  <c r="A32" i="7"/>
  <c r="C32" i="7"/>
  <c r="F32" i="7" s="1"/>
  <c r="E32" i="7"/>
  <c r="G32" i="7"/>
  <c r="I32" i="7"/>
  <c r="K32" i="7"/>
  <c r="L32" i="7"/>
  <c r="A33" i="7"/>
  <c r="C33" i="7"/>
  <c r="E33" i="7"/>
  <c r="F33" i="7"/>
  <c r="G33" i="7"/>
  <c r="I33" i="7"/>
  <c r="K33" i="7"/>
  <c r="L33" i="7"/>
  <c r="A34" i="7"/>
  <c r="C34" i="7"/>
  <c r="F34" i="7" s="1"/>
  <c r="G34" i="7"/>
  <c r="I34" i="7"/>
  <c r="L34" i="7" s="1"/>
  <c r="A35" i="7"/>
  <c r="C35" i="7"/>
  <c r="F35" i="7" s="1"/>
  <c r="E35" i="7"/>
  <c r="G35" i="7"/>
  <c r="I35" i="7"/>
  <c r="L35" i="7" s="1"/>
  <c r="K35" i="7"/>
  <c r="A36" i="7"/>
  <c r="C36" i="7"/>
  <c r="F36" i="7" s="1"/>
  <c r="E36" i="7"/>
  <c r="G36" i="7"/>
  <c r="I36" i="7"/>
  <c r="L36" i="7" s="1"/>
  <c r="A37" i="7"/>
  <c r="C37" i="7"/>
  <c r="E37" i="7"/>
  <c r="F37" i="7"/>
  <c r="G37" i="7"/>
  <c r="I37" i="7"/>
  <c r="K37" i="7"/>
  <c r="L37" i="7"/>
  <c r="A38" i="7"/>
  <c r="C38" i="7"/>
  <c r="F38" i="7" s="1"/>
  <c r="E38" i="7"/>
  <c r="G38" i="7"/>
  <c r="I38" i="7"/>
  <c r="L38" i="7" s="1"/>
  <c r="K38" i="7"/>
  <c r="A39" i="7"/>
  <c r="C39" i="7"/>
  <c r="F39" i="7" s="1"/>
  <c r="E39" i="7"/>
  <c r="G39" i="7"/>
  <c r="I39" i="7"/>
  <c r="L39" i="7" s="1"/>
  <c r="A40" i="7"/>
  <c r="C40" i="7"/>
  <c r="F40" i="7" s="1"/>
  <c r="E40" i="7"/>
  <c r="G40" i="7"/>
  <c r="I40" i="7"/>
  <c r="L40" i="7" s="1"/>
  <c r="K40" i="7"/>
  <c r="A41" i="7"/>
  <c r="C41" i="7"/>
  <c r="F41" i="7" s="1"/>
  <c r="E41" i="7"/>
  <c r="G41" i="7"/>
  <c r="I41" i="7"/>
  <c r="L41" i="7" s="1"/>
  <c r="A42" i="7"/>
  <c r="C42" i="7"/>
  <c r="E42" i="7"/>
  <c r="F42" i="7"/>
  <c r="G42" i="7"/>
  <c r="I42" i="7"/>
  <c r="K42" i="7"/>
  <c r="L42" i="7"/>
  <c r="A43" i="7"/>
  <c r="C43" i="7"/>
  <c r="F43" i="7" s="1"/>
  <c r="E43" i="7"/>
  <c r="G43" i="7"/>
  <c r="I43" i="7"/>
  <c r="L43" i="7" s="1"/>
  <c r="K43" i="7"/>
  <c r="A44" i="7"/>
  <c r="C44" i="7"/>
  <c r="E44" i="7"/>
  <c r="F44" i="7"/>
  <c r="G44" i="7"/>
  <c r="I44" i="7"/>
  <c r="L44" i="7" s="1"/>
  <c r="K44" i="7"/>
  <c r="A45" i="7"/>
  <c r="C45" i="7"/>
  <c r="E45" i="7"/>
  <c r="F45" i="7"/>
  <c r="G45" i="7"/>
  <c r="I45" i="7"/>
  <c r="K45" i="7"/>
  <c r="L45" i="7"/>
  <c r="A46" i="7"/>
  <c r="C46" i="7"/>
  <c r="E46" i="7"/>
  <c r="F46" i="7"/>
  <c r="G46" i="7"/>
  <c r="I46" i="7"/>
  <c r="K46" i="7"/>
  <c r="L46" i="7"/>
  <c r="A47" i="7"/>
  <c r="C47" i="7"/>
  <c r="E47" i="7"/>
  <c r="F47" i="7"/>
  <c r="G47" i="7"/>
  <c r="I47" i="7"/>
  <c r="K47" i="7"/>
  <c r="L47" i="7"/>
  <c r="A48" i="7"/>
  <c r="C48" i="7"/>
  <c r="E48" i="7"/>
  <c r="F48" i="7"/>
  <c r="G48" i="7"/>
  <c r="I48" i="7"/>
  <c r="K48" i="7"/>
  <c r="L48" i="7"/>
  <c r="A49" i="7"/>
  <c r="C49" i="7"/>
  <c r="E49" i="7"/>
  <c r="F49" i="7"/>
  <c r="G49" i="7"/>
  <c r="I49" i="7"/>
  <c r="K49" i="7"/>
  <c r="L49" i="7"/>
  <c r="B50" i="7"/>
  <c r="D50" i="7"/>
  <c r="H50" i="7"/>
  <c r="J50" i="7"/>
  <c r="F87" i="5"/>
  <c r="B87" i="5"/>
  <c r="F85" i="5"/>
  <c r="D85" i="5"/>
  <c r="B85" i="5"/>
  <c r="F83" i="5"/>
  <c r="B83" i="5"/>
  <c r="F81" i="5"/>
  <c r="B81" i="5"/>
  <c r="F79" i="5"/>
  <c r="B79" i="5"/>
  <c r="F78" i="5"/>
  <c r="B78" i="5"/>
  <c r="J74" i="5"/>
  <c r="H74" i="5"/>
  <c r="L74" i="5" s="1"/>
  <c r="D87" i="5" s="1"/>
  <c r="F74" i="5"/>
  <c r="D74" i="5"/>
  <c r="B74" i="5"/>
  <c r="L73" i="5"/>
  <c r="K73" i="5"/>
  <c r="I73" i="5"/>
  <c r="G73" i="5"/>
  <c r="F73" i="5"/>
  <c r="E73" i="5"/>
  <c r="C73" i="5"/>
  <c r="A73" i="5"/>
  <c r="L72" i="5"/>
  <c r="K72" i="5"/>
  <c r="I72" i="5"/>
  <c r="G72" i="5"/>
  <c r="F72" i="5"/>
  <c r="E72" i="5"/>
  <c r="C72" i="5"/>
  <c r="A72" i="5"/>
  <c r="L71" i="5"/>
  <c r="K71" i="5"/>
  <c r="I71" i="5"/>
  <c r="G71" i="5"/>
  <c r="F71" i="5"/>
  <c r="E71" i="5"/>
  <c r="C71" i="5"/>
  <c r="A71" i="5"/>
  <c r="L70" i="5"/>
  <c r="K70" i="5"/>
  <c r="I70" i="5"/>
  <c r="G70" i="5"/>
  <c r="F70" i="5"/>
  <c r="E70" i="5"/>
  <c r="C70" i="5"/>
  <c r="A70" i="5"/>
  <c r="L69" i="5"/>
  <c r="K69" i="5"/>
  <c r="I69" i="5"/>
  <c r="G69" i="5"/>
  <c r="F69" i="5"/>
  <c r="E69" i="5"/>
  <c r="C69" i="5"/>
  <c r="A69" i="5"/>
  <c r="L68" i="5"/>
  <c r="K68" i="5"/>
  <c r="I68" i="5"/>
  <c r="G68" i="5"/>
  <c r="F68" i="5"/>
  <c r="E68" i="5"/>
  <c r="C68" i="5"/>
  <c r="A68" i="5"/>
  <c r="L67" i="5"/>
  <c r="K67" i="5"/>
  <c r="I67" i="5"/>
  <c r="G67" i="5"/>
  <c r="F67" i="5"/>
  <c r="E67" i="5"/>
  <c r="C67" i="5"/>
  <c r="A67" i="5"/>
  <c r="L66" i="5"/>
  <c r="K66" i="5"/>
  <c r="I66" i="5"/>
  <c r="G66" i="5"/>
  <c r="F66" i="5"/>
  <c r="E66" i="5"/>
  <c r="C66" i="5"/>
  <c r="A66" i="5"/>
  <c r="L65" i="5"/>
  <c r="K65" i="5"/>
  <c r="I65" i="5"/>
  <c r="G65" i="5"/>
  <c r="F65" i="5"/>
  <c r="E65" i="5"/>
  <c r="C65" i="5"/>
  <c r="A65" i="5"/>
  <c r="L64" i="5"/>
  <c r="K64" i="5"/>
  <c r="I64" i="5"/>
  <c r="G64" i="5"/>
  <c r="F64" i="5"/>
  <c r="E64" i="5"/>
  <c r="C64" i="5"/>
  <c r="A64" i="5"/>
  <c r="L63" i="5"/>
  <c r="K63" i="5"/>
  <c r="I63" i="5"/>
  <c r="G63" i="5"/>
  <c r="F63" i="5"/>
  <c r="E63" i="5"/>
  <c r="C63" i="5"/>
  <c r="A63" i="5"/>
  <c r="L62" i="5"/>
  <c r="K62" i="5"/>
  <c r="I62" i="5"/>
  <c r="G62" i="5"/>
  <c r="F62" i="5"/>
  <c r="E62" i="5"/>
  <c r="C62" i="5"/>
  <c r="A62" i="5"/>
  <c r="L61" i="5"/>
  <c r="K61" i="5"/>
  <c r="I61" i="5"/>
  <c r="G61" i="5"/>
  <c r="F61" i="5"/>
  <c r="E61" i="5"/>
  <c r="C61" i="5"/>
  <c r="A61" i="5"/>
  <c r="L60" i="5"/>
  <c r="K60" i="5"/>
  <c r="I60" i="5"/>
  <c r="G60" i="5"/>
  <c r="F60" i="5"/>
  <c r="E60" i="5"/>
  <c r="C60" i="5"/>
  <c r="A60" i="5"/>
  <c r="L59" i="5"/>
  <c r="K59" i="5"/>
  <c r="I59" i="5"/>
  <c r="G59" i="5"/>
  <c r="F59" i="5"/>
  <c r="E59" i="5"/>
  <c r="C59" i="5"/>
  <c r="A59" i="5"/>
  <c r="L58" i="5"/>
  <c r="K58" i="5"/>
  <c r="I58" i="5"/>
  <c r="G58" i="5"/>
  <c r="F58" i="5"/>
  <c r="E58" i="5"/>
  <c r="C58" i="5"/>
  <c r="A58" i="5"/>
  <c r="L57" i="5"/>
  <c r="K57" i="5"/>
  <c r="I57" i="5"/>
  <c r="G57" i="5"/>
  <c r="F57" i="5"/>
  <c r="E57" i="5"/>
  <c r="C57" i="5"/>
  <c r="A57" i="5"/>
  <c r="L56" i="5"/>
  <c r="K56" i="5"/>
  <c r="I56" i="5"/>
  <c r="G56" i="5"/>
  <c r="F56" i="5"/>
  <c r="E56" i="5"/>
  <c r="C56" i="5"/>
  <c r="A56" i="5"/>
  <c r="L55" i="5"/>
  <c r="K55" i="5"/>
  <c r="I55" i="5"/>
  <c r="G55" i="5"/>
  <c r="F55" i="5"/>
  <c r="E55" i="5"/>
  <c r="C55" i="5"/>
  <c r="A55" i="5"/>
  <c r="L54" i="5"/>
  <c r="E87" i="5" s="1"/>
  <c r="K54" i="5"/>
  <c r="I54" i="5"/>
  <c r="I74" i="5" s="1"/>
  <c r="G54" i="5"/>
  <c r="F54" i="5"/>
  <c r="E85" i="5" s="1"/>
  <c r="E54" i="5"/>
  <c r="C54" i="5"/>
  <c r="C74" i="5" s="1"/>
  <c r="A54" i="5"/>
  <c r="G52" i="5"/>
  <c r="A52" i="5"/>
  <c r="F87" i="4"/>
  <c r="B87" i="4"/>
  <c r="F85" i="4"/>
  <c r="D85" i="4"/>
  <c r="B85" i="4"/>
  <c r="F83" i="4"/>
  <c r="B83" i="4"/>
  <c r="F81" i="4"/>
  <c r="B81" i="4"/>
  <c r="F79" i="4"/>
  <c r="B79" i="4"/>
  <c r="F78" i="4"/>
  <c r="F80" i="4" s="1"/>
  <c r="F82" i="4" s="1"/>
  <c r="B78" i="4"/>
  <c r="B80" i="4" s="1"/>
  <c r="J74" i="4"/>
  <c r="H74" i="4"/>
  <c r="L74" i="4" s="1"/>
  <c r="D87" i="4" s="1"/>
  <c r="F74" i="4"/>
  <c r="D74" i="4"/>
  <c r="B74" i="4"/>
  <c r="L73" i="4"/>
  <c r="K73" i="4"/>
  <c r="I73" i="4"/>
  <c r="G73" i="4"/>
  <c r="F73" i="4"/>
  <c r="E73" i="4"/>
  <c r="C73" i="4"/>
  <c r="A73" i="4"/>
  <c r="L72" i="4"/>
  <c r="K72" i="4"/>
  <c r="I72" i="4"/>
  <c r="G72" i="4"/>
  <c r="F72" i="4"/>
  <c r="E72" i="4"/>
  <c r="C72" i="4"/>
  <c r="A72" i="4"/>
  <c r="L71" i="4"/>
  <c r="K71" i="4"/>
  <c r="I71" i="4"/>
  <c r="G71" i="4"/>
  <c r="F71" i="4"/>
  <c r="E71" i="4"/>
  <c r="C71" i="4"/>
  <c r="A71" i="4"/>
  <c r="L70" i="4"/>
  <c r="K70" i="4"/>
  <c r="I70" i="4"/>
  <c r="G70" i="4"/>
  <c r="F70" i="4"/>
  <c r="E70" i="4"/>
  <c r="C70" i="4"/>
  <c r="A70" i="4"/>
  <c r="L69" i="4"/>
  <c r="K69" i="4"/>
  <c r="I69" i="4"/>
  <c r="G69" i="4"/>
  <c r="F69" i="4"/>
  <c r="E69" i="4"/>
  <c r="C69" i="4"/>
  <c r="A69" i="4"/>
  <c r="L68" i="4"/>
  <c r="K68" i="4"/>
  <c r="I68" i="4"/>
  <c r="G68" i="4"/>
  <c r="F68" i="4"/>
  <c r="E68" i="4"/>
  <c r="C68" i="4"/>
  <c r="A68" i="4"/>
  <c r="L67" i="4"/>
  <c r="K67" i="4"/>
  <c r="I67" i="4"/>
  <c r="G67" i="4"/>
  <c r="F67" i="4"/>
  <c r="E67" i="4"/>
  <c r="C67" i="4"/>
  <c r="A67" i="4"/>
  <c r="L66" i="4"/>
  <c r="K66" i="4"/>
  <c r="I66" i="4"/>
  <c r="G66" i="4"/>
  <c r="F66" i="4"/>
  <c r="E66" i="4"/>
  <c r="C66" i="4"/>
  <c r="A66" i="4"/>
  <c r="L65" i="4"/>
  <c r="K65" i="4"/>
  <c r="I65" i="4"/>
  <c r="G65" i="4"/>
  <c r="F65" i="4"/>
  <c r="E65" i="4"/>
  <c r="C65" i="4"/>
  <c r="A65" i="4"/>
  <c r="L64" i="4"/>
  <c r="K64" i="4"/>
  <c r="I64" i="4"/>
  <c r="G64" i="4"/>
  <c r="F64" i="4"/>
  <c r="E64" i="4"/>
  <c r="C64" i="4"/>
  <c r="A64" i="4"/>
  <c r="L63" i="4"/>
  <c r="K63" i="4"/>
  <c r="I63" i="4"/>
  <c r="G63" i="4"/>
  <c r="F63" i="4"/>
  <c r="E63" i="4"/>
  <c r="C63" i="4"/>
  <c r="A63" i="4"/>
  <c r="L62" i="4"/>
  <c r="K62" i="4"/>
  <c r="I62" i="4"/>
  <c r="G62" i="4"/>
  <c r="F62" i="4"/>
  <c r="E62" i="4"/>
  <c r="C62" i="4"/>
  <c r="A62" i="4"/>
  <c r="L61" i="4"/>
  <c r="K61" i="4"/>
  <c r="I61" i="4"/>
  <c r="G61" i="4"/>
  <c r="F61" i="4"/>
  <c r="E61" i="4"/>
  <c r="C61" i="4"/>
  <c r="A61" i="4"/>
  <c r="L60" i="4"/>
  <c r="K60" i="4"/>
  <c r="I60" i="4"/>
  <c r="G60" i="4"/>
  <c r="F60" i="4"/>
  <c r="E60" i="4"/>
  <c r="C60" i="4"/>
  <c r="A60" i="4"/>
  <c r="L59" i="4"/>
  <c r="K59" i="4"/>
  <c r="I59" i="4"/>
  <c r="G59" i="4"/>
  <c r="F59" i="4"/>
  <c r="E59" i="4"/>
  <c r="C59" i="4"/>
  <c r="A59" i="4"/>
  <c r="L58" i="4"/>
  <c r="K58" i="4"/>
  <c r="I58" i="4"/>
  <c r="G58" i="4"/>
  <c r="F58" i="4"/>
  <c r="E58" i="4"/>
  <c r="C58" i="4"/>
  <c r="A58" i="4"/>
  <c r="L57" i="4"/>
  <c r="K57" i="4"/>
  <c r="I57" i="4"/>
  <c r="G57" i="4"/>
  <c r="F57" i="4"/>
  <c r="E57" i="4"/>
  <c r="C57" i="4"/>
  <c r="A57" i="4"/>
  <c r="L56" i="4"/>
  <c r="K56" i="4"/>
  <c r="I56" i="4"/>
  <c r="G56" i="4"/>
  <c r="F56" i="4"/>
  <c r="E56" i="4"/>
  <c r="C56" i="4"/>
  <c r="A56" i="4"/>
  <c r="L55" i="4"/>
  <c r="K55" i="4"/>
  <c r="I55" i="4"/>
  <c r="G55" i="4"/>
  <c r="F55" i="4"/>
  <c r="E55" i="4"/>
  <c r="C55" i="4"/>
  <c r="A55" i="4"/>
  <c r="L54" i="4"/>
  <c r="E87" i="4" s="1"/>
  <c r="K54" i="4"/>
  <c r="K74" i="4" s="1"/>
  <c r="C87" i="4" s="1"/>
  <c r="I54" i="4"/>
  <c r="I74" i="4" s="1"/>
  <c r="G54" i="4"/>
  <c r="F54" i="4"/>
  <c r="E85" i="4" s="1"/>
  <c r="E54" i="4"/>
  <c r="C54" i="4"/>
  <c r="C74" i="4" s="1"/>
  <c r="A54" i="4"/>
  <c r="G52" i="4"/>
  <c r="A52" i="4"/>
  <c r="F87" i="2"/>
  <c r="D87" i="2"/>
  <c r="B87" i="2"/>
  <c r="F85" i="2"/>
  <c r="B85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6" i="2"/>
  <c r="G57" i="2"/>
  <c r="G55" i="2"/>
  <c r="G54" i="2"/>
  <c r="C73" i="2"/>
  <c r="C72" i="2"/>
  <c r="C71" i="2"/>
  <c r="C70" i="2"/>
  <c r="C69" i="2"/>
  <c r="C68" i="2"/>
  <c r="F68" i="2" s="1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F55" i="2" s="1"/>
  <c r="C5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G52" i="2"/>
  <c r="K52" i="2"/>
  <c r="A52" i="2"/>
  <c r="E52" i="2"/>
  <c r="G51" i="2"/>
  <c r="J74" i="2"/>
  <c r="H74" i="2"/>
  <c r="L74" i="2" s="1"/>
  <c r="D74" i="2"/>
  <c r="B74" i="2"/>
  <c r="L73" i="2"/>
  <c r="K73" i="2"/>
  <c r="F73" i="2"/>
  <c r="E73" i="2"/>
  <c r="L72" i="2"/>
  <c r="K72" i="2"/>
  <c r="F72" i="2"/>
  <c r="E72" i="2"/>
  <c r="L71" i="2"/>
  <c r="K71" i="2"/>
  <c r="F71" i="2"/>
  <c r="E71" i="2"/>
  <c r="L70" i="2"/>
  <c r="K70" i="2"/>
  <c r="F70" i="2"/>
  <c r="E70" i="2"/>
  <c r="L69" i="2"/>
  <c r="K69" i="2"/>
  <c r="F69" i="2"/>
  <c r="E69" i="2"/>
  <c r="L68" i="2"/>
  <c r="K68" i="2"/>
  <c r="E68" i="2"/>
  <c r="L67" i="2"/>
  <c r="K67" i="2"/>
  <c r="F67" i="2"/>
  <c r="E67" i="2"/>
  <c r="L66" i="2"/>
  <c r="K66" i="2"/>
  <c r="F66" i="2"/>
  <c r="E66" i="2"/>
  <c r="L65" i="2"/>
  <c r="F65" i="2"/>
  <c r="E65" i="2"/>
  <c r="L64" i="2"/>
  <c r="F64" i="2"/>
  <c r="E64" i="2"/>
  <c r="L63" i="2"/>
  <c r="K63" i="2"/>
  <c r="F63" i="2"/>
  <c r="E63" i="2"/>
  <c r="L62" i="2"/>
  <c r="F62" i="2"/>
  <c r="E62" i="2"/>
  <c r="L61" i="2"/>
  <c r="K61" i="2"/>
  <c r="F61" i="2"/>
  <c r="E61" i="2"/>
  <c r="L60" i="2"/>
  <c r="F60" i="2"/>
  <c r="E60" i="2"/>
  <c r="L59" i="2"/>
  <c r="F59" i="2"/>
  <c r="E59" i="2"/>
  <c r="L58" i="2"/>
  <c r="K58" i="2"/>
  <c r="F58" i="2"/>
  <c r="E58" i="2"/>
  <c r="L57" i="2"/>
  <c r="F57" i="2"/>
  <c r="E57" i="2"/>
  <c r="L56" i="2"/>
  <c r="F56" i="2"/>
  <c r="E56" i="2"/>
  <c r="L55" i="2"/>
  <c r="E55" i="2"/>
  <c r="L54" i="2"/>
  <c r="E87" i="2" s="1"/>
  <c r="K54" i="2"/>
  <c r="F54" i="2"/>
  <c r="E54" i="2"/>
  <c r="K65" i="2"/>
  <c r="B80" i="13" l="1"/>
  <c r="F80" i="13"/>
  <c r="B82" i="17"/>
  <c r="B84" i="17" s="1"/>
  <c r="B86" i="17" s="1"/>
  <c r="F82" i="17"/>
  <c r="F84" i="17" s="1"/>
  <c r="F86" i="17" s="1"/>
  <c r="B80" i="16"/>
  <c r="B82" i="16" s="1"/>
  <c r="B84" i="16" s="1"/>
  <c r="B86" i="16" s="1"/>
  <c r="F80" i="16"/>
  <c r="F82" i="16" s="1"/>
  <c r="F84" i="16" s="1"/>
  <c r="F86" i="16" s="1"/>
  <c r="B80" i="15"/>
  <c r="F80" i="15"/>
  <c r="F82" i="15" s="1"/>
  <c r="F84" i="15" s="1"/>
  <c r="F86" i="15" s="1"/>
  <c r="B82" i="15"/>
  <c r="B84" i="15" s="1"/>
  <c r="B86" i="15" s="1"/>
  <c r="F80" i="14"/>
  <c r="B80" i="14"/>
  <c r="B82" i="14"/>
  <c r="F82" i="14"/>
  <c r="B82" i="13"/>
  <c r="B84" i="13" s="1"/>
  <c r="B86" i="13" s="1"/>
  <c r="C15" i="24" s="1"/>
  <c r="F82" i="13"/>
  <c r="F84" i="13" s="1"/>
  <c r="F86" i="13" s="1"/>
  <c r="H15" i="24" s="1"/>
  <c r="B80" i="12"/>
  <c r="B82" i="12"/>
  <c r="B84" i="12" s="1"/>
  <c r="B86" i="12" s="1"/>
  <c r="F82" i="12"/>
  <c r="F84" i="12" s="1"/>
  <c r="F86" i="12" s="1"/>
  <c r="B82" i="10"/>
  <c r="F82" i="10"/>
  <c r="F84" i="10" s="1"/>
  <c r="F86" i="10" s="1"/>
  <c r="B84" i="10"/>
  <c r="B86" i="10" s="1"/>
  <c r="B88" i="10" s="1"/>
  <c r="B82" i="9"/>
  <c r="B84" i="9" s="1"/>
  <c r="B86" i="9" s="1"/>
  <c r="F80" i="8"/>
  <c r="B80" i="8"/>
  <c r="B82" i="8" s="1"/>
  <c r="B84" i="8" s="1"/>
  <c r="B86" i="8" s="1"/>
  <c r="B88" i="8" s="1"/>
  <c r="F82" i="8"/>
  <c r="F84" i="8" s="1"/>
  <c r="F86" i="8" s="1"/>
  <c r="B80" i="7"/>
  <c r="F80" i="7"/>
  <c r="F82" i="7" s="1"/>
  <c r="F84" i="7" s="1"/>
  <c r="F86" i="7" s="1"/>
  <c r="E81" i="7"/>
  <c r="B82" i="7"/>
  <c r="B84" i="7" s="1"/>
  <c r="B86" i="7" s="1"/>
  <c r="C12" i="24" s="1"/>
  <c r="F80" i="5"/>
  <c r="F82" i="5" s="1"/>
  <c r="B80" i="5"/>
  <c r="B82" i="5" s="1"/>
  <c r="B82" i="4"/>
  <c r="B84" i="4" s="1"/>
  <c r="B86" i="4" s="1"/>
  <c r="B88" i="4" s="1"/>
  <c r="K74" i="23"/>
  <c r="C87" i="23" s="1"/>
  <c r="F80" i="23"/>
  <c r="F82" i="23" s="1"/>
  <c r="F84" i="23" s="1"/>
  <c r="F86" i="23" s="1"/>
  <c r="F88" i="23" s="1"/>
  <c r="B80" i="23"/>
  <c r="B82" i="23" s="1"/>
  <c r="B84" i="23" s="1"/>
  <c r="B86" i="23" s="1"/>
  <c r="B88" i="23" s="1"/>
  <c r="E85" i="2"/>
  <c r="F84" i="18"/>
  <c r="F86" i="18" s="1"/>
  <c r="F88" i="18" s="1"/>
  <c r="B84" i="18"/>
  <c r="B86" i="18" s="1"/>
  <c r="B88" i="18" s="1"/>
  <c r="F84" i="14"/>
  <c r="F86" i="14" s="1"/>
  <c r="F88" i="14" s="1"/>
  <c r="B84" i="14"/>
  <c r="B86" i="14" s="1"/>
  <c r="B88" i="14" s="1"/>
  <c r="F84" i="9"/>
  <c r="F86" i="9" s="1"/>
  <c r="F88" i="9" s="1"/>
  <c r="E83" i="7"/>
  <c r="F84" i="5"/>
  <c r="F86" i="5" s="1"/>
  <c r="F88" i="5" s="1"/>
  <c r="B84" i="5"/>
  <c r="B86" i="5" s="1"/>
  <c r="B88" i="5" s="1"/>
  <c r="F84" i="4"/>
  <c r="F86" i="4" s="1"/>
  <c r="F88" i="4" s="1"/>
  <c r="K39" i="7"/>
  <c r="I50" i="7"/>
  <c r="L50" i="7" s="1"/>
  <c r="D83" i="7" s="1"/>
  <c r="K34" i="7"/>
  <c r="E31" i="7"/>
  <c r="E50" i="7" s="1"/>
  <c r="C81" i="7" s="1"/>
  <c r="E74" i="4"/>
  <c r="C85" i="4" s="1"/>
  <c r="C50" i="7"/>
  <c r="F50" i="7" s="1"/>
  <c r="D81" i="7" s="1"/>
  <c r="K41" i="7"/>
  <c r="K36" i="7"/>
  <c r="K74" i="14"/>
  <c r="C87" i="14" s="1"/>
  <c r="K74" i="8"/>
  <c r="C87" i="8" s="1"/>
  <c r="E74" i="12"/>
  <c r="C85" i="12" s="1"/>
  <c r="E74" i="18"/>
  <c r="C85" i="18" s="1"/>
  <c r="E74" i="14"/>
  <c r="C85" i="14" s="1"/>
  <c r="E74" i="13"/>
  <c r="C85" i="13" s="1"/>
  <c r="K74" i="5"/>
  <c r="C87" i="5" s="1"/>
  <c r="E74" i="8"/>
  <c r="C85" i="8" s="1"/>
  <c r="K74" i="15"/>
  <c r="C87" i="15" s="1"/>
  <c r="E74" i="21"/>
  <c r="C85" i="21" s="1"/>
  <c r="E74" i="20"/>
  <c r="C85" i="20" s="1"/>
  <c r="C31" i="24"/>
  <c r="H31" i="24"/>
  <c r="I31" i="24"/>
  <c r="B88" i="22"/>
  <c r="C30" i="24"/>
  <c r="F88" i="22"/>
  <c r="H30" i="24"/>
  <c r="F88" i="21"/>
  <c r="H29" i="24"/>
  <c r="B88" i="21"/>
  <c r="C29" i="24"/>
  <c r="I29" i="24"/>
  <c r="I28" i="24"/>
  <c r="F88" i="20"/>
  <c r="H28" i="24"/>
  <c r="C28" i="24"/>
  <c r="B88" i="20"/>
  <c r="K74" i="19"/>
  <c r="C87" i="19" s="1"/>
  <c r="F88" i="19"/>
  <c r="H27" i="24"/>
  <c r="B88" i="19"/>
  <c r="C27" i="24"/>
  <c r="E27" i="24"/>
  <c r="F27" i="24" s="1"/>
  <c r="K74" i="17"/>
  <c r="C87" i="17" s="1"/>
  <c r="C24" i="24"/>
  <c r="B88" i="17"/>
  <c r="F88" i="17"/>
  <c r="H24" i="24"/>
  <c r="F74" i="16"/>
  <c r="D85" i="16" s="1"/>
  <c r="K74" i="13"/>
  <c r="C87" i="13" s="1"/>
  <c r="F88" i="12"/>
  <c r="H19" i="24"/>
  <c r="F88" i="11"/>
  <c r="H25" i="24"/>
  <c r="C25" i="24"/>
  <c r="B88" i="11"/>
  <c r="E74" i="10"/>
  <c r="C85" i="10" s="1"/>
  <c r="F88" i="10"/>
  <c r="H18" i="24"/>
  <c r="C18" i="24"/>
  <c r="F74" i="9"/>
  <c r="D85" i="9" s="1"/>
  <c r="K74" i="7"/>
  <c r="C87" i="7" s="1"/>
  <c r="E74" i="5"/>
  <c r="C85" i="5" s="1"/>
  <c r="C20" i="24"/>
  <c r="H21" i="24"/>
  <c r="I74" i="2"/>
  <c r="C74" i="2"/>
  <c r="F74" i="2" s="1"/>
  <c r="D85" i="2" s="1"/>
  <c r="E74" i="2"/>
  <c r="C85" i="2" s="1"/>
  <c r="K55" i="2"/>
  <c r="K56" i="2"/>
  <c r="K57" i="2"/>
  <c r="K59" i="2"/>
  <c r="K60" i="2"/>
  <c r="K62" i="2"/>
  <c r="K64" i="2"/>
  <c r="J30" i="24"/>
  <c r="J27" i="24"/>
  <c r="B30" i="24"/>
  <c r="B27" i="24"/>
  <c r="A27" i="24"/>
  <c r="A28" i="24" s="1"/>
  <c r="A29" i="24" s="1"/>
  <c r="F88" i="16" l="1"/>
  <c r="H23" i="24"/>
  <c r="B88" i="16"/>
  <c r="C23" i="24"/>
  <c r="D23" i="24" s="1"/>
  <c r="B88" i="15"/>
  <c r="C13" i="24"/>
  <c r="F88" i="15"/>
  <c r="H13" i="24"/>
  <c r="B88" i="12"/>
  <c r="C19" i="24"/>
  <c r="B88" i="9"/>
  <c r="C17" i="24"/>
  <c r="F88" i="8"/>
  <c r="H14" i="24"/>
  <c r="F88" i="7"/>
  <c r="H12" i="24"/>
  <c r="K50" i="7"/>
  <c r="C83" i="7" s="1"/>
  <c r="C26" i="24"/>
  <c r="H26" i="24"/>
  <c r="H16" i="24"/>
  <c r="C16" i="24"/>
  <c r="B88" i="13"/>
  <c r="F88" i="13"/>
  <c r="H17" i="24"/>
  <c r="C14" i="24"/>
  <c r="B88" i="7"/>
  <c r="H20" i="24"/>
  <c r="C21" i="24"/>
  <c r="E31" i="24"/>
  <c r="I30" i="24"/>
  <c r="E30" i="24"/>
  <c r="E29" i="24"/>
  <c r="E28" i="24"/>
  <c r="F28" i="24" s="1"/>
  <c r="I27" i="24"/>
  <c r="K74" i="2"/>
  <c r="C87" i="2" s="1"/>
  <c r="L23" i="34" l="1"/>
  <c r="L24" i="34"/>
  <c r="M24" i="34"/>
  <c r="L25" i="34"/>
  <c r="M25" i="34"/>
  <c r="L26" i="34"/>
  <c r="M26" i="34"/>
  <c r="L27" i="34"/>
  <c r="M27" i="34"/>
  <c r="C7" i="24" l="1"/>
  <c r="F31" i="24" l="1"/>
  <c r="F30" i="24"/>
  <c r="F29" i="24"/>
  <c r="P2" i="28" l="1"/>
  <c r="P2" i="27"/>
  <c r="P2" i="26"/>
  <c r="P2" i="25"/>
  <c r="D6" i="37" l="1"/>
  <c r="D12" i="26" l="1"/>
  <c r="C17" i="10" l="1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G31" i="1" l="1"/>
  <c r="I31" i="1"/>
  <c r="K31" i="1" s="1"/>
  <c r="M17" i="34" s="1"/>
  <c r="I7" i="10" l="1"/>
  <c r="L7" i="10" s="1"/>
  <c r="G25" i="1" l="1"/>
  <c r="G26" i="1"/>
  <c r="G28" i="1"/>
  <c r="G29" i="1"/>
  <c r="G30" i="1"/>
  <c r="I32" i="1"/>
  <c r="G35" i="1"/>
  <c r="I35" i="1" s="1"/>
  <c r="G36" i="1"/>
  <c r="G37" i="1"/>
  <c r="G38" i="1"/>
  <c r="G39" i="1"/>
  <c r="G40" i="1"/>
  <c r="G41" i="1"/>
  <c r="G42" i="1"/>
  <c r="G24" i="1"/>
  <c r="G23" i="1"/>
  <c r="K35" i="1" l="1"/>
  <c r="M21" i="34" s="1"/>
  <c r="B23" i="24" l="1"/>
  <c r="B31" i="24" l="1"/>
  <c r="I11" i="2" l="1"/>
  <c r="C11" i="2"/>
  <c r="I13" i="2"/>
  <c r="Q21" i="25" l="1"/>
  <c r="C6" i="23" l="1"/>
  <c r="V10" i="27" l="1"/>
  <c r="F49" i="8"/>
  <c r="E49" i="8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6" i="10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25" i="10"/>
  <c r="C24" i="10"/>
  <c r="C23" i="10"/>
  <c r="C22" i="10"/>
  <c r="C21" i="10"/>
  <c r="C20" i="10"/>
  <c r="C19" i="10"/>
  <c r="C18" i="10"/>
  <c r="C16" i="10"/>
  <c r="C15" i="10"/>
  <c r="C14" i="10"/>
  <c r="C13" i="10"/>
  <c r="C12" i="10"/>
  <c r="C11" i="10"/>
  <c r="C10" i="10"/>
  <c r="C9" i="10"/>
  <c r="C8" i="10"/>
  <c r="C7" i="10"/>
  <c r="C6" i="10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I25" i="2"/>
  <c r="I24" i="2"/>
  <c r="I23" i="2"/>
  <c r="I22" i="2"/>
  <c r="I21" i="2"/>
  <c r="I20" i="2"/>
  <c r="I19" i="2"/>
  <c r="I18" i="2"/>
  <c r="I17" i="2"/>
  <c r="I16" i="2"/>
  <c r="I15" i="2"/>
  <c r="I14" i="2"/>
  <c r="I12" i="2"/>
  <c r="I10" i="2"/>
  <c r="I9" i="2"/>
  <c r="I8" i="2"/>
  <c r="I7" i="2"/>
  <c r="I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0" i="2"/>
  <c r="C9" i="2"/>
  <c r="C8" i="2"/>
  <c r="C6" i="2"/>
  <c r="C7" i="2"/>
  <c r="I42" i="1" l="1"/>
  <c r="K42" i="1" s="1"/>
  <c r="J31" i="24" s="1"/>
  <c r="I25" i="1"/>
  <c r="K25" i="1" s="1"/>
  <c r="M11" i="34" s="1"/>
  <c r="I26" i="1"/>
  <c r="K26" i="1" s="1"/>
  <c r="M12" i="34" s="1"/>
  <c r="K27" i="1"/>
  <c r="M13" i="34" s="1"/>
  <c r="I28" i="1"/>
  <c r="K28" i="1" s="1"/>
  <c r="M14" i="34" s="1"/>
  <c r="I29" i="1"/>
  <c r="K29" i="1" s="1"/>
  <c r="M15" i="34" s="1"/>
  <c r="I30" i="1"/>
  <c r="K30" i="1" s="1"/>
  <c r="M16" i="34" s="1"/>
  <c r="K32" i="1"/>
  <c r="M18" i="34" s="1"/>
  <c r="I33" i="1"/>
  <c r="K33" i="1" s="1"/>
  <c r="M19" i="34" s="1"/>
  <c r="I34" i="1"/>
  <c r="K34" i="1" s="1"/>
  <c r="M20" i="34" s="1"/>
  <c r="I36" i="1"/>
  <c r="K36" i="1" s="1"/>
  <c r="M22" i="34" s="1"/>
  <c r="I37" i="1"/>
  <c r="K37" i="1" s="1"/>
  <c r="I38" i="1"/>
  <c r="K38" i="1" s="1"/>
  <c r="I39" i="1"/>
  <c r="K39" i="1" s="1"/>
  <c r="I40" i="1"/>
  <c r="K40" i="1" s="1"/>
  <c r="I41" i="1"/>
  <c r="K41" i="1" s="1"/>
  <c r="I24" i="1"/>
  <c r="K24" i="1" s="1"/>
  <c r="M10" i="34" s="1"/>
  <c r="I23" i="1"/>
  <c r="K23" i="1" s="1"/>
  <c r="F24" i="25"/>
  <c r="F24" i="26"/>
  <c r="J10" i="26"/>
  <c r="M23" i="34" l="1"/>
  <c r="M37" i="1"/>
  <c r="E10" i="34"/>
  <c r="E11" i="34"/>
  <c r="E12" i="34"/>
  <c r="J13" i="34"/>
  <c r="J12" i="34"/>
  <c r="J10" i="34"/>
  <c r="J14" i="34"/>
  <c r="E13" i="34"/>
  <c r="E15" i="34"/>
  <c r="E9" i="34"/>
  <c r="J15" i="34"/>
  <c r="J9" i="34"/>
  <c r="F9" i="22"/>
  <c r="L9" i="22"/>
  <c r="L13" i="8"/>
  <c r="K13" i="8"/>
  <c r="O37" i="1" l="1"/>
  <c r="E52" i="18"/>
  <c r="H3" i="24"/>
  <c r="H2" i="24"/>
  <c r="Q37" i="1" l="1"/>
  <c r="K52" i="18"/>
  <c r="J28" i="24"/>
  <c r="J16" i="24"/>
  <c r="J29" i="24"/>
  <c r="J23" i="24"/>
  <c r="J24" i="24"/>
  <c r="J13" i="24"/>
  <c r="J26" i="24"/>
  <c r="V20" i="27" l="1"/>
  <c r="M28" i="34" l="1"/>
  <c r="M9" i="34"/>
  <c r="J11" i="34" l="1"/>
  <c r="E14" i="34"/>
  <c r="E9" i="22"/>
  <c r="B4" i="36" l="1"/>
  <c r="B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3" i="36"/>
  <c r="C4" i="37" l="1"/>
  <c r="C3" i="37"/>
  <c r="C2" i="37"/>
  <c r="Q15" i="25" l="1"/>
  <c r="Q14" i="25"/>
  <c r="R14" i="25"/>
  <c r="Q6" i="25" l="1"/>
  <c r="E25" i="23" l="1"/>
  <c r="E25" i="21"/>
  <c r="E25" i="20"/>
  <c r="E25" i="14"/>
  <c r="E25" i="13"/>
  <c r="E25" i="7"/>
  <c r="L28" i="34" l="1"/>
  <c r="V24" i="36" l="1"/>
  <c r="U24" i="36"/>
  <c r="T24" i="36"/>
  <c r="S24" i="36"/>
  <c r="V23" i="36"/>
  <c r="U23" i="36"/>
  <c r="T23" i="36"/>
  <c r="S23" i="36"/>
  <c r="C21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2" i="36"/>
  <c r="C20" i="36"/>
  <c r="W24" i="36" l="1"/>
  <c r="R24" i="36"/>
  <c r="Q24" i="36"/>
  <c r="P24" i="36"/>
  <c r="O24" i="36"/>
  <c r="N24" i="36"/>
  <c r="M24" i="36"/>
  <c r="L24" i="36"/>
  <c r="K24" i="36"/>
  <c r="J24" i="36"/>
  <c r="I24" i="36"/>
  <c r="H24" i="36"/>
  <c r="G24" i="36"/>
  <c r="F24" i="36"/>
  <c r="E24" i="36"/>
  <c r="D24" i="36"/>
  <c r="K1" i="36"/>
  <c r="E1" i="36"/>
  <c r="A1" i="36"/>
  <c r="C4" i="36"/>
  <c r="C5" i="36"/>
  <c r="C6" i="36"/>
  <c r="C7" i="36"/>
  <c r="C8" i="36"/>
  <c r="C9" i="36"/>
  <c r="C10" i="36"/>
  <c r="C11" i="36"/>
  <c r="C12" i="36"/>
  <c r="C13" i="36"/>
  <c r="C14" i="36"/>
  <c r="C15" i="36"/>
  <c r="C16" i="36"/>
  <c r="C17" i="36"/>
  <c r="C18" i="36"/>
  <c r="C19" i="36"/>
  <c r="C22" i="36"/>
  <c r="C3" i="36"/>
  <c r="W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 l="1"/>
  <c r="Q24" i="25" l="1"/>
  <c r="U20" i="25"/>
  <c r="V20" i="25"/>
  <c r="L9" i="34" l="1"/>
  <c r="V3" i="28" l="1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C3" i="28"/>
  <c r="L1" i="28"/>
  <c r="D1" i="28"/>
  <c r="A1" i="28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C3" i="27"/>
  <c r="L1" i="27"/>
  <c r="D1" i="27"/>
  <c r="A1" i="27"/>
  <c r="V3" i="26"/>
  <c r="U3" i="26"/>
  <c r="T3" i="26"/>
  <c r="S3" i="26"/>
  <c r="R3" i="26"/>
  <c r="Q3" i="26"/>
  <c r="P3" i="26"/>
  <c r="O3" i="26"/>
  <c r="N3" i="26"/>
  <c r="M3" i="26"/>
  <c r="L3" i="26"/>
  <c r="K3" i="26"/>
  <c r="J3" i="26"/>
  <c r="I3" i="26"/>
  <c r="H3" i="26"/>
  <c r="G3" i="26"/>
  <c r="F3" i="26"/>
  <c r="E3" i="26"/>
  <c r="C3" i="26"/>
  <c r="L1" i="26"/>
  <c r="D1" i="26"/>
  <c r="A1" i="26"/>
  <c r="L1" i="25"/>
  <c r="C5" i="34" l="1"/>
  <c r="C4" i="34"/>
  <c r="C2" i="34"/>
  <c r="I2" i="33" l="1"/>
  <c r="I1" i="33"/>
  <c r="U25" i="28" l="1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V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V23" i="28"/>
  <c r="U23" i="28"/>
  <c r="S23" i="28"/>
  <c r="R23" i="28"/>
  <c r="Q23" i="28"/>
  <c r="P23" i="28"/>
  <c r="O23" i="28"/>
  <c r="N23" i="28"/>
  <c r="M23" i="28"/>
  <c r="L23" i="28"/>
  <c r="J23" i="28"/>
  <c r="I23" i="28"/>
  <c r="H23" i="28"/>
  <c r="G23" i="28"/>
  <c r="F23" i="28"/>
  <c r="E23" i="28"/>
  <c r="D23" i="28"/>
  <c r="C23" i="28"/>
  <c r="V22" i="28"/>
  <c r="U22" i="28"/>
  <c r="T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V21" i="28"/>
  <c r="U21" i="28"/>
  <c r="T21" i="28"/>
  <c r="S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U20" i="28"/>
  <c r="T20" i="28"/>
  <c r="S20" i="28"/>
  <c r="R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V19" i="28"/>
  <c r="U19" i="28"/>
  <c r="T19" i="28"/>
  <c r="S19" i="28"/>
  <c r="R19" i="28"/>
  <c r="Q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V18" i="28"/>
  <c r="U18" i="28"/>
  <c r="T18" i="28"/>
  <c r="S18" i="28"/>
  <c r="R18" i="28"/>
  <c r="Q18" i="28"/>
  <c r="P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V17" i="28"/>
  <c r="U17" i="28"/>
  <c r="T17" i="28"/>
  <c r="S17" i="28"/>
  <c r="R17" i="28"/>
  <c r="Q17" i="28"/>
  <c r="P17" i="28"/>
  <c r="O17" i="28"/>
  <c r="M17" i="28"/>
  <c r="L17" i="28"/>
  <c r="K17" i="28"/>
  <c r="J17" i="28"/>
  <c r="I17" i="28"/>
  <c r="H17" i="28"/>
  <c r="G17" i="28"/>
  <c r="F17" i="28"/>
  <c r="E17" i="28"/>
  <c r="D17" i="28"/>
  <c r="C17" i="28"/>
  <c r="V16" i="28"/>
  <c r="U16" i="28"/>
  <c r="T16" i="28"/>
  <c r="S16" i="28"/>
  <c r="R16" i="28"/>
  <c r="Q16" i="28"/>
  <c r="P16" i="28"/>
  <c r="O16" i="28"/>
  <c r="N16" i="28"/>
  <c r="L16" i="28"/>
  <c r="K16" i="28"/>
  <c r="J16" i="28"/>
  <c r="I16" i="28"/>
  <c r="H16" i="28"/>
  <c r="G16" i="28"/>
  <c r="F16" i="28"/>
  <c r="E16" i="28"/>
  <c r="D16" i="28"/>
  <c r="C16" i="28"/>
  <c r="V15" i="28"/>
  <c r="U15" i="28"/>
  <c r="T15" i="28"/>
  <c r="S15" i="28"/>
  <c r="R15" i="28"/>
  <c r="Q15" i="28"/>
  <c r="P15" i="28"/>
  <c r="O15" i="28"/>
  <c r="N15" i="28"/>
  <c r="M15" i="28"/>
  <c r="K15" i="28"/>
  <c r="J15" i="28"/>
  <c r="I15" i="28"/>
  <c r="H15" i="28"/>
  <c r="G15" i="28"/>
  <c r="F15" i="28"/>
  <c r="E15" i="28"/>
  <c r="D15" i="28"/>
  <c r="C15" i="28"/>
  <c r="V14" i="28"/>
  <c r="U14" i="28"/>
  <c r="S14" i="28"/>
  <c r="R14" i="28"/>
  <c r="Q14" i="28"/>
  <c r="P14" i="28"/>
  <c r="O14" i="28"/>
  <c r="N14" i="28"/>
  <c r="M14" i="28"/>
  <c r="L14" i="28"/>
  <c r="J14" i="28"/>
  <c r="I14" i="28"/>
  <c r="H14" i="28"/>
  <c r="G14" i="28"/>
  <c r="F14" i="28"/>
  <c r="E14" i="28"/>
  <c r="D14" i="28"/>
  <c r="C14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I13" i="28"/>
  <c r="H13" i="28"/>
  <c r="G13" i="28"/>
  <c r="F13" i="28"/>
  <c r="E13" i="28"/>
  <c r="D13" i="28"/>
  <c r="C13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H12" i="28"/>
  <c r="G12" i="28"/>
  <c r="F12" i="28"/>
  <c r="E12" i="28"/>
  <c r="D12" i="28"/>
  <c r="C12" i="28"/>
  <c r="D3" i="28" s="1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G11" i="28"/>
  <c r="F11" i="28"/>
  <c r="E11" i="28"/>
  <c r="D11" i="28"/>
  <c r="C11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F10" i="28"/>
  <c r="E10" i="28"/>
  <c r="D10" i="28"/>
  <c r="C10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E9" i="28"/>
  <c r="D9" i="28"/>
  <c r="C9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D8" i="28"/>
  <c r="C8" i="28"/>
  <c r="V7" i="28"/>
  <c r="U7" i="28"/>
  <c r="T7" i="28"/>
  <c r="T26" i="28" s="1"/>
  <c r="S7" i="28"/>
  <c r="S26" i="28" s="1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C7" i="28"/>
  <c r="C26" i="28" s="1"/>
  <c r="V6" i="28"/>
  <c r="U6" i="28"/>
  <c r="T6" i="28"/>
  <c r="S6" i="28"/>
  <c r="R6" i="28"/>
  <c r="Q6" i="28"/>
  <c r="P6" i="28"/>
  <c r="O6" i="28"/>
  <c r="O26" i="28" s="1"/>
  <c r="N6" i="28"/>
  <c r="N26" i="28" s="1"/>
  <c r="M6" i="28"/>
  <c r="L6" i="28"/>
  <c r="K6" i="28"/>
  <c r="J6" i="28"/>
  <c r="I6" i="28"/>
  <c r="H6" i="28"/>
  <c r="G6" i="28"/>
  <c r="G26" i="28" s="1"/>
  <c r="F6" i="28"/>
  <c r="F26" i="28" s="1"/>
  <c r="E6" i="28"/>
  <c r="D6" i="28"/>
  <c r="L14" i="26"/>
  <c r="K28" i="23"/>
  <c r="E28" i="23"/>
  <c r="K4" i="23"/>
  <c r="E4" i="23"/>
  <c r="K28" i="22"/>
  <c r="E28" i="22"/>
  <c r="K4" i="22"/>
  <c r="K9" i="22" s="1"/>
  <c r="E4" i="22"/>
  <c r="E25" i="22" s="1"/>
  <c r="K28" i="21"/>
  <c r="E28" i="21"/>
  <c r="K4" i="21"/>
  <c r="E4" i="21"/>
  <c r="K28" i="20"/>
  <c r="E28" i="20"/>
  <c r="K4" i="20"/>
  <c r="E4" i="20"/>
  <c r="K28" i="19"/>
  <c r="E28" i="19"/>
  <c r="K4" i="19"/>
  <c r="E4" i="19"/>
  <c r="E25" i="19" s="1"/>
  <c r="K28" i="18"/>
  <c r="E28" i="18"/>
  <c r="K4" i="18"/>
  <c r="K6" i="18" s="1"/>
  <c r="E4" i="18"/>
  <c r="E25" i="18" s="1"/>
  <c r="K28" i="17"/>
  <c r="E28" i="17"/>
  <c r="K4" i="17"/>
  <c r="K6" i="17" s="1"/>
  <c r="E4" i="17"/>
  <c r="E25" i="17" s="1"/>
  <c r="K28" i="16"/>
  <c r="K34" i="16" s="1"/>
  <c r="E28" i="16"/>
  <c r="K4" i="16"/>
  <c r="K6" i="16" s="1"/>
  <c r="E4" i="16"/>
  <c r="E7" i="16" s="1"/>
  <c r="K28" i="15"/>
  <c r="E28" i="15"/>
  <c r="K4" i="15"/>
  <c r="K16" i="15" s="1"/>
  <c r="E4" i="15"/>
  <c r="E7" i="15" s="1"/>
  <c r="K28" i="14"/>
  <c r="E28" i="14"/>
  <c r="E38" i="14"/>
  <c r="K4" i="14"/>
  <c r="K18" i="14" s="1"/>
  <c r="E4" i="14"/>
  <c r="E10" i="14" s="1"/>
  <c r="F83" i="2"/>
  <c r="B83" i="2"/>
  <c r="F81" i="2"/>
  <c r="B81" i="2"/>
  <c r="F79" i="2"/>
  <c r="B79" i="2"/>
  <c r="F78" i="2"/>
  <c r="B78" i="2"/>
  <c r="L6" i="27"/>
  <c r="D6" i="25"/>
  <c r="B26" i="2"/>
  <c r="C26" i="2"/>
  <c r="F6" i="2"/>
  <c r="F7" i="2"/>
  <c r="F15" i="2"/>
  <c r="F14" i="2"/>
  <c r="F13" i="2"/>
  <c r="F11" i="2"/>
  <c r="F12" i="2"/>
  <c r="F10" i="2"/>
  <c r="F9" i="2"/>
  <c r="L11" i="2"/>
  <c r="L13" i="2"/>
  <c r="L15" i="2"/>
  <c r="L10" i="2"/>
  <c r="L12" i="2"/>
  <c r="H26" i="2"/>
  <c r="I26" i="2"/>
  <c r="B50" i="2"/>
  <c r="C50" i="2"/>
  <c r="F30" i="2"/>
  <c r="F31" i="2"/>
  <c r="F39" i="2"/>
  <c r="E4" i="4"/>
  <c r="J15" i="24"/>
  <c r="J19" i="24"/>
  <c r="J25" i="24"/>
  <c r="J18" i="24"/>
  <c r="J17" i="24"/>
  <c r="J14" i="24"/>
  <c r="J12" i="24"/>
  <c r="J20" i="24"/>
  <c r="J21" i="24"/>
  <c r="J22" i="24"/>
  <c r="J32" i="24" s="1"/>
  <c r="F8" i="27"/>
  <c r="F6" i="16"/>
  <c r="F7" i="16"/>
  <c r="F30" i="16"/>
  <c r="F31" i="16"/>
  <c r="E6" i="16"/>
  <c r="E12" i="16"/>
  <c r="E15" i="16"/>
  <c r="E18" i="16"/>
  <c r="E23" i="16"/>
  <c r="E24" i="16"/>
  <c r="K10" i="16"/>
  <c r="K16" i="16"/>
  <c r="K17" i="16"/>
  <c r="K18" i="16"/>
  <c r="K20" i="16"/>
  <c r="K21" i="16"/>
  <c r="K25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K30" i="16"/>
  <c r="K31" i="16"/>
  <c r="K32" i="16"/>
  <c r="K33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47" i="16"/>
  <c r="K48" i="16"/>
  <c r="K49" i="16"/>
  <c r="F6" i="15"/>
  <c r="F7" i="15"/>
  <c r="F30" i="15"/>
  <c r="F31" i="15"/>
  <c r="E12" i="15"/>
  <c r="E15" i="15"/>
  <c r="E16" i="15"/>
  <c r="E17" i="15"/>
  <c r="E20" i="15"/>
  <c r="E21" i="15"/>
  <c r="E23" i="15"/>
  <c r="K9" i="15"/>
  <c r="K10" i="15"/>
  <c r="K11" i="15"/>
  <c r="K14" i="15"/>
  <c r="K15" i="15"/>
  <c r="K17" i="15"/>
  <c r="K19" i="15"/>
  <c r="K20" i="15"/>
  <c r="K22" i="15"/>
  <c r="K23" i="15"/>
  <c r="K24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F7" i="14"/>
  <c r="F13" i="14"/>
  <c r="F6" i="14"/>
  <c r="F12" i="14"/>
  <c r="F15" i="14"/>
  <c r="F9" i="14"/>
  <c r="F11" i="14"/>
  <c r="F8" i="14"/>
  <c r="F10" i="14"/>
  <c r="F30" i="14"/>
  <c r="F31" i="14"/>
  <c r="B26" i="14"/>
  <c r="C26" i="14"/>
  <c r="E16" i="14"/>
  <c r="E19" i="14"/>
  <c r="E21" i="14"/>
  <c r="E24" i="14"/>
  <c r="K6" i="14"/>
  <c r="K9" i="14"/>
  <c r="K10" i="14"/>
  <c r="K12" i="14"/>
  <c r="K13" i="14"/>
  <c r="K14" i="14"/>
  <c r="K15" i="14"/>
  <c r="K16" i="14"/>
  <c r="K17" i="14"/>
  <c r="K19" i="14"/>
  <c r="K20" i="14"/>
  <c r="K21" i="14"/>
  <c r="K22" i="14"/>
  <c r="K23" i="14"/>
  <c r="K24" i="14"/>
  <c r="K25" i="14"/>
  <c r="E30" i="14"/>
  <c r="E31" i="14"/>
  <c r="E32" i="14"/>
  <c r="E33" i="14"/>
  <c r="E34" i="14"/>
  <c r="E35" i="14"/>
  <c r="E36" i="14"/>
  <c r="E37" i="14"/>
  <c r="E39" i="14"/>
  <c r="E40" i="14"/>
  <c r="E41" i="14"/>
  <c r="E42" i="14"/>
  <c r="E43" i="14"/>
  <c r="E44" i="14"/>
  <c r="E45" i="14"/>
  <c r="E46" i="14"/>
  <c r="E47" i="14"/>
  <c r="E48" i="14"/>
  <c r="E49" i="14"/>
  <c r="K32" i="14"/>
  <c r="K33" i="14"/>
  <c r="K34" i="14"/>
  <c r="K36" i="14"/>
  <c r="K38" i="14"/>
  <c r="K40" i="14"/>
  <c r="K41" i="14"/>
  <c r="K42" i="14"/>
  <c r="K43" i="14"/>
  <c r="K44" i="14"/>
  <c r="K45" i="14"/>
  <c r="K46" i="14"/>
  <c r="K47" i="14"/>
  <c r="K48" i="14"/>
  <c r="K49" i="14"/>
  <c r="F9" i="13"/>
  <c r="F7" i="13"/>
  <c r="F6" i="13"/>
  <c r="F12" i="13"/>
  <c r="F13" i="13"/>
  <c r="F16" i="13"/>
  <c r="F8" i="13"/>
  <c r="F11" i="13"/>
  <c r="F10" i="13"/>
  <c r="L13" i="13"/>
  <c r="L11" i="13"/>
  <c r="L12" i="13"/>
  <c r="L6" i="13"/>
  <c r="L10" i="13"/>
  <c r="L7" i="13"/>
  <c r="L8" i="13"/>
  <c r="L9" i="13"/>
  <c r="F30" i="13"/>
  <c r="F31" i="13"/>
  <c r="F35" i="13"/>
  <c r="F32" i="13"/>
  <c r="F37" i="13"/>
  <c r="F34" i="13"/>
  <c r="L32" i="13"/>
  <c r="L35" i="13"/>
  <c r="L31" i="13"/>
  <c r="B26" i="13"/>
  <c r="C26" i="13"/>
  <c r="H26" i="13"/>
  <c r="I26" i="13"/>
  <c r="B50" i="13"/>
  <c r="C50" i="13"/>
  <c r="H50" i="13"/>
  <c r="I50" i="13"/>
  <c r="E4" i="13"/>
  <c r="E7" i="13" s="1"/>
  <c r="E15" i="13"/>
  <c r="E17" i="13"/>
  <c r="E18" i="13"/>
  <c r="E19" i="13"/>
  <c r="E20" i="13"/>
  <c r="E21" i="13"/>
  <c r="E22" i="13"/>
  <c r="E23" i="13"/>
  <c r="E24" i="13"/>
  <c r="K4" i="13"/>
  <c r="K13" i="13" s="1"/>
  <c r="K15" i="13"/>
  <c r="K21" i="13"/>
  <c r="K24" i="13"/>
  <c r="K25" i="13"/>
  <c r="E28" i="13"/>
  <c r="E31" i="13" s="1"/>
  <c r="E39" i="13"/>
  <c r="E45" i="13"/>
  <c r="E47" i="13"/>
  <c r="E48" i="13"/>
  <c r="E49" i="13"/>
  <c r="K39" i="13"/>
  <c r="K44" i="13"/>
  <c r="K47" i="13"/>
  <c r="K49" i="13"/>
  <c r="F6" i="12"/>
  <c r="F7" i="12"/>
  <c r="F30" i="12"/>
  <c r="F31" i="12"/>
  <c r="E4" i="12"/>
  <c r="E19" i="12" s="1"/>
  <c r="E9" i="12"/>
  <c r="E14" i="12"/>
  <c r="E15" i="12"/>
  <c r="E22" i="12"/>
  <c r="E23" i="12"/>
  <c r="K4" i="12"/>
  <c r="K19" i="12" s="1"/>
  <c r="K14" i="12"/>
  <c r="K21" i="12"/>
  <c r="K24" i="12"/>
  <c r="K25" i="12"/>
  <c r="E38" i="12"/>
  <c r="E47" i="12"/>
  <c r="K38" i="12"/>
  <c r="K41" i="12"/>
  <c r="K43" i="12"/>
  <c r="K45" i="12"/>
  <c r="F16" i="11"/>
  <c r="F11" i="11"/>
  <c r="F6" i="11"/>
  <c r="F7" i="11"/>
  <c r="F15" i="11"/>
  <c r="F9" i="11"/>
  <c r="F12" i="11"/>
  <c r="F8" i="11"/>
  <c r="F10" i="11"/>
  <c r="L6" i="11"/>
  <c r="L12" i="11"/>
  <c r="L15" i="11"/>
  <c r="L11" i="11"/>
  <c r="L8" i="11"/>
  <c r="L9" i="11"/>
  <c r="L7" i="11"/>
  <c r="L10" i="11"/>
  <c r="F30" i="11"/>
  <c r="F31" i="11"/>
  <c r="F36" i="11"/>
  <c r="F33" i="11"/>
  <c r="F39" i="11"/>
  <c r="F35" i="11"/>
  <c r="F34" i="11"/>
  <c r="F32" i="11"/>
  <c r="L31" i="11"/>
  <c r="B26" i="11"/>
  <c r="C26" i="11"/>
  <c r="H26" i="11"/>
  <c r="I26" i="11"/>
  <c r="B50" i="11"/>
  <c r="C50" i="11"/>
  <c r="H50" i="11"/>
  <c r="I50" i="11"/>
  <c r="E4" i="11"/>
  <c r="E9" i="11" s="1"/>
  <c r="E6" i="11"/>
  <c r="E13" i="11"/>
  <c r="E22" i="11"/>
  <c r="E23" i="11"/>
  <c r="K4" i="11"/>
  <c r="K20" i="11" s="1"/>
  <c r="K13" i="11"/>
  <c r="K18" i="11"/>
  <c r="K22" i="11"/>
  <c r="K23" i="11"/>
  <c r="E28" i="11"/>
  <c r="E38" i="11" s="1"/>
  <c r="E33" i="11"/>
  <c r="E36" i="11"/>
  <c r="E37" i="11"/>
  <c r="E40" i="11"/>
  <c r="E41" i="11"/>
  <c r="E44" i="11"/>
  <c r="E45" i="11"/>
  <c r="E47" i="11"/>
  <c r="E48" i="11"/>
  <c r="E49" i="11"/>
  <c r="K28" i="11"/>
  <c r="K30" i="11"/>
  <c r="K32" i="11"/>
  <c r="K33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F6" i="10"/>
  <c r="F7" i="10"/>
  <c r="F11" i="10"/>
  <c r="F15" i="10"/>
  <c r="F16" i="10"/>
  <c r="F13" i="10"/>
  <c r="F9" i="10"/>
  <c r="F8" i="10"/>
  <c r="F10" i="10"/>
  <c r="L13" i="10"/>
  <c r="L10" i="10"/>
  <c r="L15" i="10"/>
  <c r="L6" i="10"/>
  <c r="L11" i="10"/>
  <c r="L8" i="10"/>
  <c r="F30" i="10"/>
  <c r="F31" i="10"/>
  <c r="F37" i="10"/>
  <c r="F35" i="10"/>
  <c r="B26" i="10"/>
  <c r="C26" i="10"/>
  <c r="H26" i="10"/>
  <c r="I26" i="10"/>
  <c r="B50" i="10"/>
  <c r="C50" i="10"/>
  <c r="E4" i="10"/>
  <c r="E19" i="10" s="1"/>
  <c r="E12" i="10"/>
  <c r="E22" i="10"/>
  <c r="K4" i="10"/>
  <c r="K12" i="10"/>
  <c r="K22" i="10"/>
  <c r="E28" i="10"/>
  <c r="E40" i="10" s="1"/>
  <c r="E36" i="10"/>
  <c r="E37" i="10"/>
  <c r="E45" i="10"/>
  <c r="E47" i="10"/>
  <c r="E48" i="10"/>
  <c r="E49" i="10"/>
  <c r="K36" i="10"/>
  <c r="K45" i="10"/>
  <c r="K47" i="10"/>
  <c r="K49" i="10"/>
  <c r="F6" i="9"/>
  <c r="F13" i="9"/>
  <c r="F7" i="9"/>
  <c r="F12" i="9"/>
  <c r="F16" i="9"/>
  <c r="F9" i="9"/>
  <c r="F10" i="9"/>
  <c r="F15" i="9"/>
  <c r="F8" i="9"/>
  <c r="L13" i="9"/>
  <c r="L6" i="9"/>
  <c r="L15" i="9"/>
  <c r="L7" i="9"/>
  <c r="L9" i="9"/>
  <c r="L10" i="9"/>
  <c r="L8" i="9"/>
  <c r="L12" i="9"/>
  <c r="F30" i="9"/>
  <c r="F31" i="9"/>
  <c r="F39" i="9"/>
  <c r="F37" i="9"/>
  <c r="F32" i="9"/>
  <c r="F36" i="9"/>
  <c r="L32" i="9"/>
  <c r="L31" i="9"/>
  <c r="L39" i="9"/>
  <c r="B26" i="9"/>
  <c r="C26" i="9"/>
  <c r="H26" i="9"/>
  <c r="I26" i="9"/>
  <c r="B50" i="9"/>
  <c r="C50" i="9"/>
  <c r="H50" i="9"/>
  <c r="I50" i="9"/>
  <c r="E4" i="9"/>
  <c r="E21" i="9" s="1"/>
  <c r="E11" i="9"/>
  <c r="E23" i="9"/>
  <c r="K4" i="9"/>
  <c r="K6" i="9" s="1"/>
  <c r="K11" i="9"/>
  <c r="K17" i="9"/>
  <c r="K20" i="9"/>
  <c r="K25" i="9"/>
  <c r="E28" i="9"/>
  <c r="E32" i="9" s="1"/>
  <c r="E35" i="9"/>
  <c r="E41" i="9"/>
  <c r="E42" i="9"/>
  <c r="E44" i="9"/>
  <c r="E45" i="9"/>
  <c r="E46" i="9"/>
  <c r="E47" i="9"/>
  <c r="E48" i="9"/>
  <c r="E49" i="9"/>
  <c r="K28" i="9"/>
  <c r="K40" i="9" s="1"/>
  <c r="K34" i="9"/>
  <c r="K35" i="9"/>
  <c r="K37" i="9"/>
  <c r="K39" i="9"/>
  <c r="K41" i="9"/>
  <c r="K43" i="9"/>
  <c r="K46" i="9"/>
  <c r="K47" i="9"/>
  <c r="K49" i="9"/>
  <c r="F7" i="8"/>
  <c r="F6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L6" i="8"/>
  <c r="L7" i="8"/>
  <c r="L8" i="8"/>
  <c r="L9" i="8"/>
  <c r="L10" i="8"/>
  <c r="L11" i="8"/>
  <c r="L12" i="8"/>
  <c r="L14" i="8"/>
  <c r="L15" i="8"/>
  <c r="L16" i="8"/>
  <c r="L17" i="8"/>
  <c r="L18" i="8"/>
  <c r="L19" i="8"/>
  <c r="L20" i="8"/>
  <c r="L21" i="8"/>
  <c r="L22" i="8"/>
  <c r="L23" i="8"/>
  <c r="L24" i="8"/>
  <c r="L25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B26" i="8"/>
  <c r="H26" i="8"/>
  <c r="B50" i="8"/>
  <c r="H50" i="8"/>
  <c r="C26" i="8"/>
  <c r="I26" i="8"/>
  <c r="C50" i="8"/>
  <c r="I50" i="8"/>
  <c r="E4" i="8"/>
  <c r="E24" i="8" s="1"/>
  <c r="E10" i="8"/>
  <c r="K4" i="8"/>
  <c r="K24" i="8" s="1"/>
  <c r="K10" i="8"/>
  <c r="K19" i="8"/>
  <c r="K21" i="8"/>
  <c r="K25" i="8"/>
  <c r="E28" i="8"/>
  <c r="E31" i="8" s="1"/>
  <c r="E32" i="8"/>
  <c r="E34" i="8"/>
  <c r="E44" i="8"/>
  <c r="E45" i="8"/>
  <c r="E47" i="8"/>
  <c r="E48" i="8"/>
  <c r="K34" i="8"/>
  <c r="K44" i="8"/>
  <c r="K49" i="8"/>
  <c r="F7" i="7"/>
  <c r="F6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B26" i="7"/>
  <c r="H26" i="7"/>
  <c r="C26" i="7"/>
  <c r="I26" i="7"/>
  <c r="E4" i="7"/>
  <c r="E22" i="7" s="1"/>
  <c r="E9" i="7"/>
  <c r="E20" i="7"/>
  <c r="K4" i="7"/>
  <c r="K6" i="7" s="1"/>
  <c r="K9" i="7"/>
  <c r="K13" i="7"/>
  <c r="K21" i="7"/>
  <c r="K24" i="7"/>
  <c r="K25" i="7"/>
  <c r="F6" i="5"/>
  <c r="F7" i="5"/>
  <c r="F9" i="5"/>
  <c r="F15" i="5"/>
  <c r="F16" i="5"/>
  <c r="F12" i="5"/>
  <c r="F13" i="5"/>
  <c r="F11" i="5"/>
  <c r="F10" i="5"/>
  <c r="L6" i="5"/>
  <c r="L7" i="5"/>
  <c r="L13" i="5"/>
  <c r="L10" i="5"/>
  <c r="L15" i="5"/>
  <c r="L11" i="5"/>
  <c r="L12" i="5"/>
  <c r="F30" i="5"/>
  <c r="F31" i="5"/>
  <c r="F39" i="5"/>
  <c r="F34" i="5"/>
  <c r="F35" i="5"/>
  <c r="F37" i="5"/>
  <c r="L35" i="5"/>
  <c r="L39" i="5"/>
  <c r="B26" i="5"/>
  <c r="C26" i="5"/>
  <c r="H26" i="5"/>
  <c r="I26" i="5"/>
  <c r="B50" i="5"/>
  <c r="C50" i="5"/>
  <c r="H50" i="5"/>
  <c r="L50" i="5" s="1"/>
  <c r="D83" i="5" s="1"/>
  <c r="I50" i="5"/>
  <c r="E4" i="5"/>
  <c r="E21" i="5" s="1"/>
  <c r="E6" i="5"/>
  <c r="E8" i="5"/>
  <c r="E15" i="5"/>
  <c r="E18" i="5"/>
  <c r="K4" i="5"/>
  <c r="K16" i="5" s="1"/>
  <c r="K8" i="5"/>
  <c r="K13" i="5"/>
  <c r="K21" i="5"/>
  <c r="K25" i="5"/>
  <c r="E30" i="5"/>
  <c r="E28" i="5"/>
  <c r="E33" i="5" s="1"/>
  <c r="E32" i="5"/>
  <c r="E47" i="5"/>
  <c r="K32" i="5"/>
  <c r="K28" i="5"/>
  <c r="K30" i="5" s="1"/>
  <c r="K37" i="5"/>
  <c r="K44" i="5"/>
  <c r="K45" i="5"/>
  <c r="K47" i="5"/>
  <c r="K49" i="5"/>
  <c r="L9" i="4"/>
  <c r="L6" i="4"/>
  <c r="L7" i="4"/>
  <c r="L8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H26" i="4"/>
  <c r="I26" i="4"/>
  <c r="B26" i="4"/>
  <c r="B50" i="4"/>
  <c r="H50" i="4"/>
  <c r="C26" i="4"/>
  <c r="C50" i="4"/>
  <c r="I50" i="4"/>
  <c r="K4" i="4"/>
  <c r="K16" i="4" s="1"/>
  <c r="K7" i="4"/>
  <c r="E7" i="4"/>
  <c r="E17" i="4"/>
  <c r="E20" i="4"/>
  <c r="E21" i="4"/>
  <c r="E24" i="4"/>
  <c r="E28" i="4"/>
  <c r="E30" i="4" s="1"/>
  <c r="E31" i="4"/>
  <c r="E37" i="4"/>
  <c r="E45" i="4"/>
  <c r="E46" i="4"/>
  <c r="E47" i="4"/>
  <c r="E49" i="4"/>
  <c r="K31" i="4"/>
  <c r="K33" i="4"/>
  <c r="K28" i="4"/>
  <c r="K30" i="4" s="1"/>
  <c r="K44" i="4"/>
  <c r="K47" i="4"/>
  <c r="K49" i="4"/>
  <c r="L7" i="2"/>
  <c r="L6" i="2"/>
  <c r="L8" i="2"/>
  <c r="L9" i="2"/>
  <c r="L14" i="2"/>
  <c r="L16" i="2"/>
  <c r="L17" i="2"/>
  <c r="L18" i="2"/>
  <c r="L19" i="2"/>
  <c r="L20" i="2"/>
  <c r="L21" i="2"/>
  <c r="L22" i="2"/>
  <c r="L23" i="2"/>
  <c r="L24" i="2"/>
  <c r="L25" i="2"/>
  <c r="F8" i="2"/>
  <c r="F16" i="2"/>
  <c r="F17" i="2"/>
  <c r="F18" i="2"/>
  <c r="F19" i="2"/>
  <c r="F20" i="2"/>
  <c r="F21" i="2"/>
  <c r="F22" i="2"/>
  <c r="F23" i="2"/>
  <c r="F24" i="2"/>
  <c r="F25" i="2"/>
  <c r="F32" i="2"/>
  <c r="F33" i="2"/>
  <c r="F34" i="2"/>
  <c r="F35" i="2"/>
  <c r="F36" i="2"/>
  <c r="F37" i="2"/>
  <c r="F38" i="2"/>
  <c r="F40" i="2"/>
  <c r="F41" i="2"/>
  <c r="F42" i="2"/>
  <c r="F43" i="2"/>
  <c r="F44" i="2"/>
  <c r="F45" i="2"/>
  <c r="F46" i="2"/>
  <c r="F47" i="2"/>
  <c r="F48" i="2"/>
  <c r="F4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H50" i="2"/>
  <c r="I50" i="2"/>
  <c r="K4" i="2"/>
  <c r="K17" i="2" s="1"/>
  <c r="K6" i="2"/>
  <c r="K25" i="2"/>
  <c r="E6" i="2"/>
  <c r="E4" i="2"/>
  <c r="E7" i="2" s="1"/>
  <c r="E16" i="2"/>
  <c r="E19" i="2"/>
  <c r="E20" i="2"/>
  <c r="E21" i="2"/>
  <c r="E22" i="2"/>
  <c r="E23" i="2"/>
  <c r="E24" i="2"/>
  <c r="E25" i="2"/>
  <c r="E30" i="2"/>
  <c r="E28" i="2"/>
  <c r="E32" i="2" s="1"/>
  <c r="E35" i="2"/>
  <c r="E44" i="2"/>
  <c r="E45" i="2"/>
  <c r="E47" i="2"/>
  <c r="E49" i="2"/>
  <c r="K30" i="2"/>
  <c r="K44" i="2"/>
  <c r="K45" i="2"/>
  <c r="K47" i="2"/>
  <c r="B29" i="24"/>
  <c r="B28" i="24"/>
  <c r="B26" i="24"/>
  <c r="B24" i="24"/>
  <c r="B13" i="24"/>
  <c r="B16" i="24"/>
  <c r="B15" i="24"/>
  <c r="B19" i="24"/>
  <c r="B25" i="24"/>
  <c r="B18" i="24"/>
  <c r="B17" i="24"/>
  <c r="B14" i="24"/>
  <c r="B12" i="24"/>
  <c r="B20" i="24"/>
  <c r="B21" i="24"/>
  <c r="B22" i="24"/>
  <c r="J26" i="2"/>
  <c r="D2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31" i="2"/>
  <c r="G30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31" i="2"/>
  <c r="A30" i="2"/>
  <c r="D50" i="2"/>
  <c r="J50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7" i="2"/>
  <c r="G6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7" i="2"/>
  <c r="A6" i="2"/>
  <c r="K28" i="2"/>
  <c r="K32" i="2" s="1"/>
  <c r="A28" i="2"/>
  <c r="G28" i="2"/>
  <c r="G27" i="2"/>
  <c r="G3" i="2"/>
  <c r="G4" i="2"/>
  <c r="A4" i="2"/>
  <c r="E2" i="2"/>
  <c r="G1" i="2"/>
  <c r="B1" i="2"/>
  <c r="L30" i="13"/>
  <c r="J50" i="13"/>
  <c r="D50" i="13"/>
  <c r="L49" i="13"/>
  <c r="G49" i="13"/>
  <c r="F49" i="13"/>
  <c r="A49" i="13"/>
  <c r="L48" i="13"/>
  <c r="G48" i="13"/>
  <c r="F48" i="13"/>
  <c r="A48" i="13"/>
  <c r="L47" i="13"/>
  <c r="G47" i="13"/>
  <c r="F47" i="13"/>
  <c r="A47" i="13"/>
  <c r="L46" i="13"/>
  <c r="G46" i="13"/>
  <c r="F46" i="13"/>
  <c r="A46" i="13"/>
  <c r="L45" i="13"/>
  <c r="G45" i="13"/>
  <c r="F45" i="13"/>
  <c r="A45" i="13"/>
  <c r="L44" i="13"/>
  <c r="G44" i="13"/>
  <c r="F44" i="13"/>
  <c r="A44" i="13"/>
  <c r="L43" i="13"/>
  <c r="G43" i="13"/>
  <c r="F43" i="13"/>
  <c r="A43" i="13"/>
  <c r="L42" i="13"/>
  <c r="G42" i="13"/>
  <c r="F42" i="13"/>
  <c r="A42" i="13"/>
  <c r="L41" i="13"/>
  <c r="G41" i="13"/>
  <c r="F41" i="13"/>
  <c r="A41" i="13"/>
  <c r="L40" i="13"/>
  <c r="G40" i="13"/>
  <c r="F40" i="13"/>
  <c r="A40" i="13"/>
  <c r="L39" i="13"/>
  <c r="G39" i="13"/>
  <c r="F39" i="13"/>
  <c r="A39" i="13"/>
  <c r="L38" i="13"/>
  <c r="G38" i="13"/>
  <c r="F38" i="13"/>
  <c r="A38" i="13"/>
  <c r="L37" i="13"/>
  <c r="G37" i="13"/>
  <c r="A37" i="13"/>
  <c r="L36" i="13"/>
  <c r="G36" i="13"/>
  <c r="F36" i="13"/>
  <c r="A36" i="13"/>
  <c r="G35" i="13"/>
  <c r="A35" i="13"/>
  <c r="L34" i="13"/>
  <c r="G34" i="13"/>
  <c r="A34" i="13"/>
  <c r="L33" i="13"/>
  <c r="G33" i="13"/>
  <c r="F33" i="13"/>
  <c r="A33" i="13"/>
  <c r="G32" i="13"/>
  <c r="A32" i="13"/>
  <c r="G31" i="13"/>
  <c r="A31" i="13"/>
  <c r="G30" i="13"/>
  <c r="A30" i="13"/>
  <c r="J26" i="13"/>
  <c r="D26" i="13"/>
  <c r="L25" i="13"/>
  <c r="G25" i="13"/>
  <c r="F25" i="13"/>
  <c r="A25" i="13"/>
  <c r="L24" i="13"/>
  <c r="G24" i="13"/>
  <c r="F24" i="13"/>
  <c r="A24" i="13"/>
  <c r="L23" i="13"/>
  <c r="G23" i="13"/>
  <c r="F23" i="13"/>
  <c r="A23" i="13"/>
  <c r="L22" i="13"/>
  <c r="G22" i="13"/>
  <c r="F22" i="13"/>
  <c r="A22" i="13"/>
  <c r="L21" i="13"/>
  <c r="G21" i="13"/>
  <c r="F21" i="13"/>
  <c r="A21" i="13"/>
  <c r="L20" i="13"/>
  <c r="G20" i="13"/>
  <c r="F20" i="13"/>
  <c r="A20" i="13"/>
  <c r="L19" i="13"/>
  <c r="G19" i="13"/>
  <c r="F19" i="13"/>
  <c r="A19" i="13"/>
  <c r="L18" i="13"/>
  <c r="G18" i="13"/>
  <c r="F18" i="13"/>
  <c r="A18" i="13"/>
  <c r="L17" i="13"/>
  <c r="G17" i="13"/>
  <c r="F17" i="13"/>
  <c r="A17" i="13"/>
  <c r="L16" i="13"/>
  <c r="G16" i="13"/>
  <c r="A16" i="13"/>
  <c r="L15" i="13"/>
  <c r="G15" i="13"/>
  <c r="F15" i="13"/>
  <c r="A15" i="13"/>
  <c r="L14" i="13"/>
  <c r="G14" i="13"/>
  <c r="F14" i="13"/>
  <c r="A14" i="13"/>
  <c r="G13" i="13"/>
  <c r="A13" i="13"/>
  <c r="G12" i="13"/>
  <c r="A12" i="13"/>
  <c r="G11" i="13"/>
  <c r="A11" i="13"/>
  <c r="G10" i="13"/>
  <c r="A10" i="13"/>
  <c r="G9" i="13"/>
  <c r="A9" i="13"/>
  <c r="G8" i="13"/>
  <c r="A8" i="13"/>
  <c r="G7" i="13"/>
  <c r="A7" i="13"/>
  <c r="G6" i="13"/>
  <c r="A6" i="13"/>
  <c r="K28" i="13"/>
  <c r="K33" i="13" s="1"/>
  <c r="K37" i="13"/>
  <c r="G27" i="13"/>
  <c r="G3" i="13"/>
  <c r="G4" i="13"/>
  <c r="A28" i="13"/>
  <c r="G28" i="13"/>
  <c r="A4" i="13"/>
  <c r="E2" i="13"/>
  <c r="G1" i="13"/>
  <c r="B1" i="13"/>
  <c r="L30" i="14"/>
  <c r="L6" i="14"/>
  <c r="H50" i="14"/>
  <c r="J50" i="14"/>
  <c r="I50" i="14"/>
  <c r="B50" i="14"/>
  <c r="D50" i="14"/>
  <c r="C50" i="14"/>
  <c r="L49" i="14"/>
  <c r="G49" i="14"/>
  <c r="F49" i="14"/>
  <c r="A49" i="14"/>
  <c r="L48" i="14"/>
  <c r="G48" i="14"/>
  <c r="F48" i="14"/>
  <c r="A48" i="14"/>
  <c r="L47" i="14"/>
  <c r="G47" i="14"/>
  <c r="F47" i="14"/>
  <c r="A47" i="14"/>
  <c r="L46" i="14"/>
  <c r="G46" i="14"/>
  <c r="F46" i="14"/>
  <c r="A46" i="14"/>
  <c r="L45" i="14"/>
  <c r="G45" i="14"/>
  <c r="F45" i="14"/>
  <c r="A45" i="14"/>
  <c r="L44" i="14"/>
  <c r="G44" i="14"/>
  <c r="F44" i="14"/>
  <c r="A44" i="14"/>
  <c r="L43" i="14"/>
  <c r="G43" i="14"/>
  <c r="F43" i="14"/>
  <c r="A43" i="14"/>
  <c r="L42" i="14"/>
  <c r="G42" i="14"/>
  <c r="F42" i="14"/>
  <c r="A42" i="14"/>
  <c r="L41" i="14"/>
  <c r="G41" i="14"/>
  <c r="F41" i="14"/>
  <c r="A41" i="14"/>
  <c r="L40" i="14"/>
  <c r="G40" i="14"/>
  <c r="F40" i="14"/>
  <c r="A40" i="14"/>
  <c r="L39" i="14"/>
  <c r="G39" i="14"/>
  <c r="F39" i="14"/>
  <c r="A39" i="14"/>
  <c r="L38" i="14"/>
  <c r="G38" i="14"/>
  <c r="F38" i="14"/>
  <c r="A38" i="14"/>
  <c r="L37" i="14"/>
  <c r="G37" i="14"/>
  <c r="F37" i="14"/>
  <c r="A37" i="14"/>
  <c r="L36" i="14"/>
  <c r="G36" i="14"/>
  <c r="F36" i="14"/>
  <c r="A36" i="14"/>
  <c r="L35" i="14"/>
  <c r="G35" i="14"/>
  <c r="F35" i="14"/>
  <c r="A35" i="14"/>
  <c r="L34" i="14"/>
  <c r="G34" i="14"/>
  <c r="F34" i="14"/>
  <c r="A34" i="14"/>
  <c r="L33" i="14"/>
  <c r="G33" i="14"/>
  <c r="F33" i="14"/>
  <c r="A33" i="14"/>
  <c r="L32" i="14"/>
  <c r="G32" i="14"/>
  <c r="F32" i="14"/>
  <c r="A32" i="14"/>
  <c r="L31" i="14"/>
  <c r="G31" i="14"/>
  <c r="A31" i="14"/>
  <c r="G30" i="14"/>
  <c r="A30" i="14"/>
  <c r="H26" i="14"/>
  <c r="I26" i="14"/>
  <c r="J26" i="14"/>
  <c r="D26" i="14"/>
  <c r="L25" i="14"/>
  <c r="G25" i="14"/>
  <c r="F25" i="14"/>
  <c r="A25" i="14"/>
  <c r="L24" i="14"/>
  <c r="G24" i="14"/>
  <c r="F24" i="14"/>
  <c r="A24" i="14"/>
  <c r="L23" i="14"/>
  <c r="G23" i="14"/>
  <c r="F23" i="14"/>
  <c r="A23" i="14"/>
  <c r="L22" i="14"/>
  <c r="G22" i="14"/>
  <c r="F22" i="14"/>
  <c r="A22" i="14"/>
  <c r="L21" i="14"/>
  <c r="G21" i="14"/>
  <c r="F21" i="14"/>
  <c r="A21" i="14"/>
  <c r="L20" i="14"/>
  <c r="G20" i="14"/>
  <c r="F20" i="14"/>
  <c r="A20" i="14"/>
  <c r="L19" i="14"/>
  <c r="G19" i="14"/>
  <c r="F19" i="14"/>
  <c r="A19" i="14"/>
  <c r="L18" i="14"/>
  <c r="G18" i="14"/>
  <c r="F18" i="14"/>
  <c r="A18" i="14"/>
  <c r="L17" i="14"/>
  <c r="G17" i="14"/>
  <c r="F17" i="14"/>
  <c r="A17" i="14"/>
  <c r="L16" i="14"/>
  <c r="G16" i="14"/>
  <c r="F16" i="14"/>
  <c r="A16" i="14"/>
  <c r="L15" i="14"/>
  <c r="G15" i="14"/>
  <c r="A15" i="14"/>
  <c r="L14" i="14"/>
  <c r="G14" i="14"/>
  <c r="F14" i="14"/>
  <c r="A14" i="14"/>
  <c r="L13" i="14"/>
  <c r="G13" i="14"/>
  <c r="A13" i="14"/>
  <c r="L12" i="14"/>
  <c r="G12" i="14"/>
  <c r="A12" i="14"/>
  <c r="L11" i="14"/>
  <c r="G11" i="14"/>
  <c r="A11" i="14"/>
  <c r="L10" i="14"/>
  <c r="G10" i="14"/>
  <c r="A10" i="14"/>
  <c r="L9" i="14"/>
  <c r="G9" i="14"/>
  <c r="A9" i="14"/>
  <c r="L8" i="14"/>
  <c r="G8" i="14"/>
  <c r="A8" i="14"/>
  <c r="L7" i="14"/>
  <c r="G7" i="14"/>
  <c r="A7" i="14"/>
  <c r="G6" i="14"/>
  <c r="A6" i="14"/>
  <c r="G27" i="14"/>
  <c r="G3" i="14"/>
  <c r="G4" i="14"/>
  <c r="A28" i="14"/>
  <c r="G28" i="14"/>
  <c r="A4" i="14"/>
  <c r="E2" i="14"/>
  <c r="G1" i="14"/>
  <c r="B1" i="14"/>
  <c r="L30" i="15"/>
  <c r="L6" i="15"/>
  <c r="H50" i="15"/>
  <c r="J50" i="15"/>
  <c r="I50" i="15"/>
  <c r="B50" i="15"/>
  <c r="F50" i="15" s="1"/>
  <c r="D81" i="15" s="1"/>
  <c r="D50" i="15"/>
  <c r="C50" i="15"/>
  <c r="L49" i="15"/>
  <c r="G49" i="15"/>
  <c r="F49" i="15"/>
  <c r="A49" i="15"/>
  <c r="L48" i="15"/>
  <c r="G48" i="15"/>
  <c r="F48" i="15"/>
  <c r="A48" i="15"/>
  <c r="L47" i="15"/>
  <c r="G47" i="15"/>
  <c r="F47" i="15"/>
  <c r="A47" i="15"/>
  <c r="L46" i="15"/>
  <c r="G46" i="15"/>
  <c r="F46" i="15"/>
  <c r="A46" i="15"/>
  <c r="L45" i="15"/>
  <c r="G45" i="15"/>
  <c r="F45" i="15"/>
  <c r="A45" i="15"/>
  <c r="L44" i="15"/>
  <c r="G44" i="15"/>
  <c r="F44" i="15"/>
  <c r="A44" i="15"/>
  <c r="L43" i="15"/>
  <c r="G43" i="15"/>
  <c r="F43" i="15"/>
  <c r="A43" i="15"/>
  <c r="L42" i="15"/>
  <c r="G42" i="15"/>
  <c r="F42" i="15"/>
  <c r="A42" i="15"/>
  <c r="L41" i="15"/>
  <c r="G41" i="15"/>
  <c r="F41" i="15"/>
  <c r="A41" i="15"/>
  <c r="L40" i="15"/>
  <c r="G40" i="15"/>
  <c r="F40" i="15"/>
  <c r="A40" i="15"/>
  <c r="L39" i="15"/>
  <c r="G39" i="15"/>
  <c r="F39" i="15"/>
  <c r="A39" i="15"/>
  <c r="L38" i="15"/>
  <c r="G38" i="15"/>
  <c r="F38" i="15"/>
  <c r="A38" i="15"/>
  <c r="L37" i="15"/>
  <c r="G37" i="15"/>
  <c r="F37" i="15"/>
  <c r="A37" i="15"/>
  <c r="L36" i="15"/>
  <c r="G36" i="15"/>
  <c r="F36" i="15"/>
  <c r="A36" i="15"/>
  <c r="L35" i="15"/>
  <c r="G35" i="15"/>
  <c r="F35" i="15"/>
  <c r="A35" i="15"/>
  <c r="L34" i="15"/>
  <c r="G34" i="15"/>
  <c r="F34" i="15"/>
  <c r="A34" i="15"/>
  <c r="L33" i="15"/>
  <c r="G33" i="15"/>
  <c r="F33" i="15"/>
  <c r="A33" i="15"/>
  <c r="L32" i="15"/>
  <c r="G32" i="15"/>
  <c r="F32" i="15"/>
  <c r="A32" i="15"/>
  <c r="L31" i="15"/>
  <c r="G31" i="15"/>
  <c r="A31" i="15"/>
  <c r="G30" i="15"/>
  <c r="A30" i="15"/>
  <c r="H26" i="15"/>
  <c r="J26" i="15"/>
  <c r="I26" i="15"/>
  <c r="B26" i="15"/>
  <c r="C26" i="15"/>
  <c r="D26" i="15"/>
  <c r="L25" i="15"/>
  <c r="G25" i="15"/>
  <c r="F25" i="15"/>
  <c r="A25" i="15"/>
  <c r="L24" i="15"/>
  <c r="G24" i="15"/>
  <c r="F24" i="15"/>
  <c r="A24" i="15"/>
  <c r="L23" i="15"/>
  <c r="G23" i="15"/>
  <c r="F23" i="15"/>
  <c r="A23" i="15"/>
  <c r="L22" i="15"/>
  <c r="G22" i="15"/>
  <c r="F22" i="15"/>
  <c r="A22" i="15"/>
  <c r="L21" i="15"/>
  <c r="G21" i="15"/>
  <c r="F21" i="15"/>
  <c r="A21" i="15"/>
  <c r="L20" i="15"/>
  <c r="G20" i="15"/>
  <c r="F20" i="15"/>
  <c r="A20" i="15"/>
  <c r="L19" i="15"/>
  <c r="G19" i="15"/>
  <c r="F19" i="15"/>
  <c r="A19" i="15"/>
  <c r="L18" i="15"/>
  <c r="G18" i="15"/>
  <c r="F18" i="15"/>
  <c r="A18" i="15"/>
  <c r="L17" i="15"/>
  <c r="G17" i="15"/>
  <c r="F17" i="15"/>
  <c r="A17" i="15"/>
  <c r="L16" i="15"/>
  <c r="G16" i="15"/>
  <c r="F16" i="15"/>
  <c r="A16" i="15"/>
  <c r="L15" i="15"/>
  <c r="G15" i="15"/>
  <c r="F15" i="15"/>
  <c r="A15" i="15"/>
  <c r="L14" i="15"/>
  <c r="G14" i="15"/>
  <c r="F14" i="15"/>
  <c r="A14" i="15"/>
  <c r="L13" i="15"/>
  <c r="G13" i="15"/>
  <c r="F13" i="15"/>
  <c r="A13" i="15"/>
  <c r="L12" i="15"/>
  <c r="G12" i="15"/>
  <c r="F12" i="15"/>
  <c r="A12" i="15"/>
  <c r="L11" i="15"/>
  <c r="G11" i="15"/>
  <c r="F11" i="15"/>
  <c r="A11" i="15"/>
  <c r="L10" i="15"/>
  <c r="G10" i="15"/>
  <c r="F10" i="15"/>
  <c r="A10" i="15"/>
  <c r="L9" i="15"/>
  <c r="G9" i="15"/>
  <c r="F9" i="15"/>
  <c r="A9" i="15"/>
  <c r="L8" i="15"/>
  <c r="G8" i="15"/>
  <c r="F8" i="15"/>
  <c r="A8" i="15"/>
  <c r="L7" i="15"/>
  <c r="G7" i="15"/>
  <c r="A7" i="15"/>
  <c r="G6" i="15"/>
  <c r="A6" i="15"/>
  <c r="G27" i="15"/>
  <c r="G3" i="15"/>
  <c r="G4" i="15"/>
  <c r="A28" i="15"/>
  <c r="G28" i="15"/>
  <c r="A4" i="15"/>
  <c r="E2" i="15"/>
  <c r="G1" i="15"/>
  <c r="B1" i="15"/>
  <c r="L30" i="16"/>
  <c r="L6" i="16"/>
  <c r="H50" i="16"/>
  <c r="J50" i="16"/>
  <c r="I50" i="16"/>
  <c r="B50" i="16"/>
  <c r="D50" i="16"/>
  <c r="C50" i="16"/>
  <c r="L49" i="16"/>
  <c r="G49" i="16"/>
  <c r="F49" i="16"/>
  <c r="A49" i="16"/>
  <c r="L48" i="16"/>
  <c r="G48" i="16"/>
  <c r="F48" i="16"/>
  <c r="A48" i="16"/>
  <c r="L47" i="16"/>
  <c r="G47" i="16"/>
  <c r="F47" i="16"/>
  <c r="A47" i="16"/>
  <c r="L46" i="16"/>
  <c r="G46" i="16"/>
  <c r="F46" i="16"/>
  <c r="A46" i="16"/>
  <c r="L45" i="16"/>
  <c r="G45" i="16"/>
  <c r="F45" i="16"/>
  <c r="A45" i="16"/>
  <c r="L44" i="16"/>
  <c r="G44" i="16"/>
  <c r="F44" i="16"/>
  <c r="A44" i="16"/>
  <c r="L43" i="16"/>
  <c r="G43" i="16"/>
  <c r="F43" i="16"/>
  <c r="A43" i="16"/>
  <c r="L42" i="16"/>
  <c r="G42" i="16"/>
  <c r="F42" i="16"/>
  <c r="A42" i="16"/>
  <c r="L41" i="16"/>
  <c r="G41" i="16"/>
  <c r="F41" i="16"/>
  <c r="A41" i="16"/>
  <c r="L40" i="16"/>
  <c r="G40" i="16"/>
  <c r="F40" i="16"/>
  <c r="A40" i="16"/>
  <c r="L39" i="16"/>
  <c r="G39" i="16"/>
  <c r="F39" i="16"/>
  <c r="A39" i="16"/>
  <c r="L38" i="16"/>
  <c r="G38" i="16"/>
  <c r="F38" i="16"/>
  <c r="A38" i="16"/>
  <c r="L37" i="16"/>
  <c r="G37" i="16"/>
  <c r="F37" i="16"/>
  <c r="A37" i="16"/>
  <c r="L36" i="16"/>
  <c r="G36" i="16"/>
  <c r="F36" i="16"/>
  <c r="A36" i="16"/>
  <c r="L35" i="16"/>
  <c r="G35" i="16"/>
  <c r="F35" i="16"/>
  <c r="A35" i="16"/>
  <c r="L34" i="16"/>
  <c r="G34" i="16"/>
  <c r="F34" i="16"/>
  <c r="A34" i="16"/>
  <c r="L33" i="16"/>
  <c r="G33" i="16"/>
  <c r="F33" i="16"/>
  <c r="A33" i="16"/>
  <c r="L32" i="16"/>
  <c r="G32" i="16"/>
  <c r="F32" i="16"/>
  <c r="A32" i="16"/>
  <c r="L31" i="16"/>
  <c r="G31" i="16"/>
  <c r="A31" i="16"/>
  <c r="G30" i="16"/>
  <c r="A30" i="16"/>
  <c r="H26" i="16"/>
  <c r="I26" i="16"/>
  <c r="J26" i="16"/>
  <c r="B26" i="16"/>
  <c r="C26" i="16"/>
  <c r="D26" i="16"/>
  <c r="L25" i="16"/>
  <c r="G25" i="16"/>
  <c r="F25" i="16"/>
  <c r="A25" i="16"/>
  <c r="L24" i="16"/>
  <c r="G24" i="16"/>
  <c r="F24" i="16"/>
  <c r="A24" i="16"/>
  <c r="L23" i="16"/>
  <c r="G23" i="16"/>
  <c r="F23" i="16"/>
  <c r="A23" i="16"/>
  <c r="L22" i="16"/>
  <c r="G22" i="16"/>
  <c r="F22" i="16"/>
  <c r="A22" i="16"/>
  <c r="L21" i="16"/>
  <c r="G21" i="16"/>
  <c r="F21" i="16"/>
  <c r="A21" i="16"/>
  <c r="L20" i="16"/>
  <c r="G20" i="16"/>
  <c r="F20" i="16"/>
  <c r="A20" i="16"/>
  <c r="L19" i="16"/>
  <c r="G19" i="16"/>
  <c r="F19" i="16"/>
  <c r="A19" i="16"/>
  <c r="L18" i="16"/>
  <c r="G18" i="16"/>
  <c r="F18" i="16"/>
  <c r="A18" i="16"/>
  <c r="L17" i="16"/>
  <c r="G17" i="16"/>
  <c r="F17" i="16"/>
  <c r="A17" i="16"/>
  <c r="L16" i="16"/>
  <c r="G16" i="16"/>
  <c r="F16" i="16"/>
  <c r="A16" i="16"/>
  <c r="L15" i="16"/>
  <c r="G15" i="16"/>
  <c r="F15" i="16"/>
  <c r="A15" i="16"/>
  <c r="L14" i="16"/>
  <c r="G14" i="16"/>
  <c r="F14" i="16"/>
  <c r="A14" i="16"/>
  <c r="L13" i="16"/>
  <c r="G13" i="16"/>
  <c r="F13" i="16"/>
  <c r="A13" i="16"/>
  <c r="L12" i="16"/>
  <c r="G12" i="16"/>
  <c r="F12" i="16"/>
  <c r="A12" i="16"/>
  <c r="L11" i="16"/>
  <c r="G11" i="16"/>
  <c r="F11" i="16"/>
  <c r="A11" i="16"/>
  <c r="L10" i="16"/>
  <c r="G10" i="16"/>
  <c r="F10" i="16"/>
  <c r="A10" i="16"/>
  <c r="L9" i="16"/>
  <c r="G9" i="16"/>
  <c r="F9" i="16"/>
  <c r="A9" i="16"/>
  <c r="L8" i="16"/>
  <c r="G8" i="16"/>
  <c r="F8" i="16"/>
  <c r="A8" i="16"/>
  <c r="L7" i="16"/>
  <c r="G7" i="16"/>
  <c r="A7" i="16"/>
  <c r="G6" i="16"/>
  <c r="A6" i="16"/>
  <c r="G27" i="16"/>
  <c r="G3" i="16"/>
  <c r="G4" i="16"/>
  <c r="A28" i="16"/>
  <c r="G28" i="16"/>
  <c r="A4" i="16"/>
  <c r="E2" i="16"/>
  <c r="G1" i="16"/>
  <c r="B1" i="16"/>
  <c r="F30" i="17"/>
  <c r="F31" i="17"/>
  <c r="E30" i="17"/>
  <c r="L30" i="17"/>
  <c r="K30" i="17"/>
  <c r="L6" i="17"/>
  <c r="E6" i="17"/>
  <c r="F6" i="17"/>
  <c r="H5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J50" i="17"/>
  <c r="I50" i="17"/>
  <c r="B5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D50" i="17"/>
  <c r="C50" i="17"/>
  <c r="L49" i="17"/>
  <c r="G49" i="17"/>
  <c r="F49" i="17"/>
  <c r="A49" i="17"/>
  <c r="L48" i="17"/>
  <c r="G48" i="17"/>
  <c r="F48" i="17"/>
  <c r="A48" i="17"/>
  <c r="L47" i="17"/>
  <c r="G47" i="17"/>
  <c r="F47" i="17"/>
  <c r="A47" i="17"/>
  <c r="L46" i="17"/>
  <c r="G46" i="17"/>
  <c r="F46" i="17"/>
  <c r="A46" i="17"/>
  <c r="L45" i="17"/>
  <c r="G45" i="17"/>
  <c r="F45" i="17"/>
  <c r="A45" i="17"/>
  <c r="L44" i="17"/>
  <c r="G44" i="17"/>
  <c r="F44" i="17"/>
  <c r="A44" i="17"/>
  <c r="L43" i="17"/>
  <c r="G43" i="17"/>
  <c r="F43" i="17"/>
  <c r="A43" i="17"/>
  <c r="L42" i="17"/>
  <c r="G42" i="17"/>
  <c r="F42" i="17"/>
  <c r="A42" i="17"/>
  <c r="L41" i="17"/>
  <c r="G41" i="17"/>
  <c r="F41" i="17"/>
  <c r="A41" i="17"/>
  <c r="L40" i="17"/>
  <c r="G40" i="17"/>
  <c r="F40" i="17"/>
  <c r="A40" i="17"/>
  <c r="L39" i="17"/>
  <c r="G39" i="17"/>
  <c r="F39" i="17"/>
  <c r="A39" i="17"/>
  <c r="L38" i="17"/>
  <c r="G38" i="17"/>
  <c r="F38" i="17"/>
  <c r="A38" i="17"/>
  <c r="L37" i="17"/>
  <c r="G37" i="17"/>
  <c r="F37" i="17"/>
  <c r="A37" i="17"/>
  <c r="L36" i="17"/>
  <c r="G36" i="17"/>
  <c r="F36" i="17"/>
  <c r="A36" i="17"/>
  <c r="L35" i="17"/>
  <c r="G35" i="17"/>
  <c r="F35" i="17"/>
  <c r="A35" i="17"/>
  <c r="L34" i="17"/>
  <c r="G34" i="17"/>
  <c r="F34" i="17"/>
  <c r="A34" i="17"/>
  <c r="L33" i="17"/>
  <c r="G33" i="17"/>
  <c r="F33" i="17"/>
  <c r="A33" i="17"/>
  <c r="L32" i="17"/>
  <c r="G32" i="17"/>
  <c r="F32" i="17"/>
  <c r="A32" i="17"/>
  <c r="L31" i="17"/>
  <c r="G31" i="17"/>
  <c r="A31" i="17"/>
  <c r="G30" i="17"/>
  <c r="A30" i="17"/>
  <c r="K25" i="17"/>
  <c r="H26" i="17"/>
  <c r="I26" i="17"/>
  <c r="K7" i="17"/>
  <c r="K8" i="17"/>
  <c r="K9" i="17"/>
  <c r="K10" i="17"/>
  <c r="K11" i="17"/>
  <c r="K13" i="17"/>
  <c r="K15" i="17"/>
  <c r="K16" i="17"/>
  <c r="K17" i="17"/>
  <c r="K18" i="17"/>
  <c r="K19" i="17"/>
  <c r="K20" i="17"/>
  <c r="K21" i="17"/>
  <c r="K22" i="17"/>
  <c r="K23" i="17"/>
  <c r="K24" i="17"/>
  <c r="J26" i="17"/>
  <c r="B2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D26" i="17"/>
  <c r="C26" i="17"/>
  <c r="L25" i="17"/>
  <c r="G25" i="17"/>
  <c r="F25" i="17"/>
  <c r="A25" i="17"/>
  <c r="L24" i="17"/>
  <c r="G24" i="17"/>
  <c r="F24" i="17"/>
  <c r="A24" i="17"/>
  <c r="L23" i="17"/>
  <c r="G23" i="17"/>
  <c r="F23" i="17"/>
  <c r="A23" i="17"/>
  <c r="L22" i="17"/>
  <c r="G22" i="17"/>
  <c r="F22" i="17"/>
  <c r="A22" i="17"/>
  <c r="L21" i="17"/>
  <c r="G21" i="17"/>
  <c r="F21" i="17"/>
  <c r="A21" i="17"/>
  <c r="L20" i="17"/>
  <c r="G20" i="17"/>
  <c r="F20" i="17"/>
  <c r="A20" i="17"/>
  <c r="L19" i="17"/>
  <c r="G19" i="17"/>
  <c r="F19" i="17"/>
  <c r="A19" i="17"/>
  <c r="L18" i="17"/>
  <c r="G18" i="17"/>
  <c r="F18" i="17"/>
  <c r="A18" i="17"/>
  <c r="L17" i="17"/>
  <c r="G17" i="17"/>
  <c r="F17" i="17"/>
  <c r="A17" i="17"/>
  <c r="L16" i="17"/>
  <c r="G16" i="17"/>
  <c r="F16" i="17"/>
  <c r="A16" i="17"/>
  <c r="L15" i="17"/>
  <c r="G15" i="17"/>
  <c r="F15" i="17"/>
  <c r="A15" i="17"/>
  <c r="L14" i="17"/>
  <c r="G14" i="17"/>
  <c r="F14" i="17"/>
  <c r="A14" i="17"/>
  <c r="L13" i="17"/>
  <c r="G13" i="17"/>
  <c r="F13" i="17"/>
  <c r="A13" i="17"/>
  <c r="L12" i="17"/>
  <c r="G12" i="17"/>
  <c r="F12" i="17"/>
  <c r="A12" i="17"/>
  <c r="L11" i="17"/>
  <c r="G11" i="17"/>
  <c r="F11" i="17"/>
  <c r="A11" i="17"/>
  <c r="L10" i="17"/>
  <c r="G10" i="17"/>
  <c r="F10" i="17"/>
  <c r="A10" i="17"/>
  <c r="L9" i="17"/>
  <c r="G9" i="17"/>
  <c r="F9" i="17"/>
  <c r="A9" i="17"/>
  <c r="L8" i="17"/>
  <c r="G8" i="17"/>
  <c r="F8" i="17"/>
  <c r="A8" i="17"/>
  <c r="L7" i="17"/>
  <c r="G7" i="17"/>
  <c r="F7" i="17"/>
  <c r="A7" i="17"/>
  <c r="G6" i="17"/>
  <c r="A6" i="17"/>
  <c r="G27" i="17"/>
  <c r="G3" i="17"/>
  <c r="G4" i="17"/>
  <c r="A28" i="17"/>
  <c r="G28" i="17"/>
  <c r="A4" i="17"/>
  <c r="E2" i="17"/>
  <c r="G1" i="17"/>
  <c r="B1" i="17"/>
  <c r="F30" i="18"/>
  <c r="E30" i="18"/>
  <c r="L30" i="18"/>
  <c r="K30" i="18"/>
  <c r="L6" i="18"/>
  <c r="E6" i="18"/>
  <c r="F6" i="18"/>
  <c r="H50" i="18"/>
  <c r="K31" i="18"/>
  <c r="K32" i="18"/>
  <c r="K33" i="18"/>
  <c r="K34" i="18"/>
  <c r="K35" i="18"/>
  <c r="K36" i="18"/>
  <c r="K37" i="18"/>
  <c r="K38" i="18"/>
  <c r="K39" i="18"/>
  <c r="K49" i="18"/>
  <c r="K40" i="18"/>
  <c r="K41" i="18"/>
  <c r="K42" i="18"/>
  <c r="K43" i="18"/>
  <c r="K44" i="18"/>
  <c r="K45" i="18"/>
  <c r="K46" i="18"/>
  <c r="K47" i="18"/>
  <c r="K48" i="18"/>
  <c r="J50" i="18"/>
  <c r="I50" i="18"/>
  <c r="B5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D50" i="18"/>
  <c r="C50" i="18"/>
  <c r="L49" i="18"/>
  <c r="G49" i="18"/>
  <c r="F49" i="18"/>
  <c r="A49" i="18"/>
  <c r="L48" i="18"/>
  <c r="G48" i="18"/>
  <c r="F48" i="18"/>
  <c r="A48" i="18"/>
  <c r="L47" i="18"/>
  <c r="G47" i="18"/>
  <c r="F47" i="18"/>
  <c r="A47" i="18"/>
  <c r="L46" i="18"/>
  <c r="G46" i="18"/>
  <c r="F46" i="18"/>
  <c r="A46" i="18"/>
  <c r="L45" i="18"/>
  <c r="G45" i="18"/>
  <c r="F45" i="18"/>
  <c r="A45" i="18"/>
  <c r="L44" i="18"/>
  <c r="G44" i="18"/>
  <c r="F44" i="18"/>
  <c r="A44" i="18"/>
  <c r="L43" i="18"/>
  <c r="G43" i="18"/>
  <c r="F43" i="18"/>
  <c r="A43" i="18"/>
  <c r="L42" i="18"/>
  <c r="G42" i="18"/>
  <c r="F42" i="18"/>
  <c r="A42" i="18"/>
  <c r="L41" i="18"/>
  <c r="G41" i="18"/>
  <c r="F41" i="18"/>
  <c r="A41" i="18"/>
  <c r="L40" i="18"/>
  <c r="G40" i="18"/>
  <c r="F40" i="18"/>
  <c r="A40" i="18"/>
  <c r="L39" i="18"/>
  <c r="G39" i="18"/>
  <c r="F39" i="18"/>
  <c r="A39" i="18"/>
  <c r="L38" i="18"/>
  <c r="G38" i="18"/>
  <c r="F38" i="18"/>
  <c r="A38" i="18"/>
  <c r="L37" i="18"/>
  <c r="G37" i="18"/>
  <c r="F37" i="18"/>
  <c r="A37" i="18"/>
  <c r="L36" i="18"/>
  <c r="G36" i="18"/>
  <c r="F36" i="18"/>
  <c r="A36" i="18"/>
  <c r="L35" i="18"/>
  <c r="G35" i="18"/>
  <c r="F35" i="18"/>
  <c r="A35" i="18"/>
  <c r="L34" i="18"/>
  <c r="G34" i="18"/>
  <c r="F34" i="18"/>
  <c r="A34" i="18"/>
  <c r="L33" i="18"/>
  <c r="G33" i="18"/>
  <c r="F33" i="18"/>
  <c r="A33" i="18"/>
  <c r="L32" i="18"/>
  <c r="G32" i="18"/>
  <c r="F32" i="18"/>
  <c r="A32" i="18"/>
  <c r="L31" i="18"/>
  <c r="G31" i="18"/>
  <c r="F31" i="18"/>
  <c r="A31" i="18"/>
  <c r="G30" i="18"/>
  <c r="A30" i="18"/>
  <c r="K25" i="18"/>
  <c r="H26" i="18"/>
  <c r="K7" i="18"/>
  <c r="K8" i="18"/>
  <c r="K9" i="18"/>
  <c r="K10" i="18"/>
  <c r="K11" i="18"/>
  <c r="K12" i="18"/>
  <c r="K14" i="18"/>
  <c r="K16" i="18"/>
  <c r="K18" i="18"/>
  <c r="K19" i="18"/>
  <c r="K20" i="18"/>
  <c r="K22" i="18"/>
  <c r="K23" i="18"/>
  <c r="K24" i="18"/>
  <c r="J26" i="18"/>
  <c r="I26" i="18"/>
  <c r="B2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D26" i="18"/>
  <c r="C26" i="18"/>
  <c r="L25" i="18"/>
  <c r="G25" i="18"/>
  <c r="F25" i="18"/>
  <c r="A25" i="18"/>
  <c r="L24" i="18"/>
  <c r="G24" i="18"/>
  <c r="F24" i="18"/>
  <c r="A24" i="18"/>
  <c r="L23" i="18"/>
  <c r="G23" i="18"/>
  <c r="F23" i="18"/>
  <c r="A23" i="18"/>
  <c r="L22" i="18"/>
  <c r="G22" i="18"/>
  <c r="F22" i="18"/>
  <c r="A22" i="18"/>
  <c r="L21" i="18"/>
  <c r="G21" i="18"/>
  <c r="F21" i="18"/>
  <c r="A21" i="18"/>
  <c r="L20" i="18"/>
  <c r="G20" i="18"/>
  <c r="F20" i="18"/>
  <c r="A20" i="18"/>
  <c r="L19" i="18"/>
  <c r="G19" i="18"/>
  <c r="F19" i="18"/>
  <c r="A19" i="18"/>
  <c r="L18" i="18"/>
  <c r="G18" i="18"/>
  <c r="F18" i="18"/>
  <c r="A18" i="18"/>
  <c r="L17" i="18"/>
  <c r="G17" i="18"/>
  <c r="F17" i="18"/>
  <c r="A17" i="18"/>
  <c r="L16" i="18"/>
  <c r="G16" i="18"/>
  <c r="F16" i="18"/>
  <c r="A16" i="18"/>
  <c r="L15" i="18"/>
  <c r="G15" i="18"/>
  <c r="F15" i="18"/>
  <c r="A15" i="18"/>
  <c r="L14" i="18"/>
  <c r="G14" i="18"/>
  <c r="F14" i="18"/>
  <c r="A14" i="18"/>
  <c r="L13" i="18"/>
  <c r="G13" i="18"/>
  <c r="F13" i="18"/>
  <c r="A13" i="18"/>
  <c r="L12" i="18"/>
  <c r="G12" i="18"/>
  <c r="F12" i="18"/>
  <c r="A12" i="18"/>
  <c r="L11" i="18"/>
  <c r="G11" i="18"/>
  <c r="F11" i="18"/>
  <c r="A11" i="18"/>
  <c r="L10" i="18"/>
  <c r="G10" i="18"/>
  <c r="F10" i="18"/>
  <c r="A10" i="18"/>
  <c r="L9" i="18"/>
  <c r="G9" i="18"/>
  <c r="F9" i="18"/>
  <c r="A9" i="18"/>
  <c r="L8" i="18"/>
  <c r="G8" i="18"/>
  <c r="F8" i="18"/>
  <c r="A8" i="18"/>
  <c r="L7" i="18"/>
  <c r="G7" i="18"/>
  <c r="F7" i="18"/>
  <c r="A7" i="18"/>
  <c r="G6" i="18"/>
  <c r="A6" i="18"/>
  <c r="G27" i="18"/>
  <c r="G3" i="18"/>
  <c r="G4" i="18"/>
  <c r="A28" i="18"/>
  <c r="G28" i="18"/>
  <c r="A4" i="18"/>
  <c r="E2" i="18"/>
  <c r="G1" i="18"/>
  <c r="B1" i="18"/>
  <c r="F30" i="19"/>
  <c r="F31" i="19"/>
  <c r="E30" i="19"/>
  <c r="L30" i="19"/>
  <c r="K30" i="19"/>
  <c r="L6" i="19"/>
  <c r="K6" i="19"/>
  <c r="E6" i="19"/>
  <c r="F6" i="19"/>
  <c r="H5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J50" i="19"/>
  <c r="I50" i="19"/>
  <c r="B5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D50" i="19"/>
  <c r="C50" i="19"/>
  <c r="L49" i="19"/>
  <c r="G49" i="19"/>
  <c r="F49" i="19"/>
  <c r="A49" i="19"/>
  <c r="L48" i="19"/>
  <c r="G48" i="19"/>
  <c r="F48" i="19"/>
  <c r="A48" i="19"/>
  <c r="L47" i="19"/>
  <c r="G47" i="19"/>
  <c r="F47" i="19"/>
  <c r="A47" i="19"/>
  <c r="L46" i="19"/>
  <c r="G46" i="19"/>
  <c r="F46" i="19"/>
  <c r="A46" i="19"/>
  <c r="L45" i="19"/>
  <c r="G45" i="19"/>
  <c r="F45" i="19"/>
  <c r="A45" i="19"/>
  <c r="L44" i="19"/>
  <c r="G44" i="19"/>
  <c r="F44" i="19"/>
  <c r="A44" i="19"/>
  <c r="L43" i="19"/>
  <c r="G43" i="19"/>
  <c r="F43" i="19"/>
  <c r="A43" i="19"/>
  <c r="L42" i="19"/>
  <c r="G42" i="19"/>
  <c r="F42" i="19"/>
  <c r="A42" i="19"/>
  <c r="L41" i="19"/>
  <c r="G41" i="19"/>
  <c r="F41" i="19"/>
  <c r="A41" i="19"/>
  <c r="L40" i="19"/>
  <c r="G40" i="19"/>
  <c r="F40" i="19"/>
  <c r="A40" i="19"/>
  <c r="L39" i="19"/>
  <c r="G39" i="19"/>
  <c r="F39" i="19"/>
  <c r="A39" i="19"/>
  <c r="L38" i="19"/>
  <c r="G38" i="19"/>
  <c r="F38" i="19"/>
  <c r="A38" i="19"/>
  <c r="L37" i="19"/>
  <c r="G37" i="19"/>
  <c r="F37" i="19"/>
  <c r="A37" i="19"/>
  <c r="L36" i="19"/>
  <c r="G36" i="19"/>
  <c r="F36" i="19"/>
  <c r="A36" i="19"/>
  <c r="L35" i="19"/>
  <c r="G35" i="19"/>
  <c r="F35" i="19"/>
  <c r="A35" i="19"/>
  <c r="L34" i="19"/>
  <c r="G34" i="19"/>
  <c r="F34" i="19"/>
  <c r="A34" i="19"/>
  <c r="L33" i="19"/>
  <c r="G33" i="19"/>
  <c r="F33" i="19"/>
  <c r="A33" i="19"/>
  <c r="L32" i="19"/>
  <c r="G32" i="19"/>
  <c r="F32" i="19"/>
  <c r="A32" i="19"/>
  <c r="L31" i="19"/>
  <c r="G31" i="19"/>
  <c r="A31" i="19"/>
  <c r="G30" i="19"/>
  <c r="A30" i="19"/>
  <c r="K25" i="19"/>
  <c r="H2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J26" i="19"/>
  <c r="I26" i="19"/>
  <c r="B2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D26" i="19"/>
  <c r="C26" i="19"/>
  <c r="L25" i="19"/>
  <c r="G25" i="19"/>
  <c r="F25" i="19"/>
  <c r="A25" i="19"/>
  <c r="L24" i="19"/>
  <c r="G24" i="19"/>
  <c r="F24" i="19"/>
  <c r="A24" i="19"/>
  <c r="L23" i="19"/>
  <c r="G23" i="19"/>
  <c r="F23" i="19"/>
  <c r="A23" i="19"/>
  <c r="L22" i="19"/>
  <c r="G22" i="19"/>
  <c r="F22" i="19"/>
  <c r="A22" i="19"/>
  <c r="L21" i="19"/>
  <c r="G21" i="19"/>
  <c r="F21" i="19"/>
  <c r="A21" i="19"/>
  <c r="L20" i="19"/>
  <c r="G20" i="19"/>
  <c r="F20" i="19"/>
  <c r="A20" i="19"/>
  <c r="L19" i="19"/>
  <c r="G19" i="19"/>
  <c r="F19" i="19"/>
  <c r="A19" i="19"/>
  <c r="L18" i="19"/>
  <c r="G18" i="19"/>
  <c r="F18" i="19"/>
  <c r="A18" i="19"/>
  <c r="L17" i="19"/>
  <c r="G17" i="19"/>
  <c r="F17" i="19"/>
  <c r="A17" i="19"/>
  <c r="L16" i="19"/>
  <c r="G16" i="19"/>
  <c r="F16" i="19"/>
  <c r="A16" i="19"/>
  <c r="L15" i="19"/>
  <c r="G15" i="19"/>
  <c r="F15" i="19"/>
  <c r="A15" i="19"/>
  <c r="L14" i="19"/>
  <c r="G14" i="19"/>
  <c r="F14" i="19"/>
  <c r="A14" i="19"/>
  <c r="L13" i="19"/>
  <c r="G13" i="19"/>
  <c r="F13" i="19"/>
  <c r="A13" i="19"/>
  <c r="L12" i="19"/>
  <c r="G12" i="19"/>
  <c r="F12" i="19"/>
  <c r="A12" i="19"/>
  <c r="L11" i="19"/>
  <c r="G11" i="19"/>
  <c r="F11" i="19"/>
  <c r="A11" i="19"/>
  <c r="L10" i="19"/>
  <c r="G10" i="19"/>
  <c r="F10" i="19"/>
  <c r="A10" i="19"/>
  <c r="L9" i="19"/>
  <c r="G9" i="19"/>
  <c r="F9" i="19"/>
  <c r="A9" i="19"/>
  <c r="L8" i="19"/>
  <c r="G8" i="19"/>
  <c r="F8" i="19"/>
  <c r="A8" i="19"/>
  <c r="L7" i="19"/>
  <c r="G7" i="19"/>
  <c r="F7" i="19"/>
  <c r="A7" i="19"/>
  <c r="G6" i="19"/>
  <c r="A6" i="19"/>
  <c r="G27" i="19"/>
  <c r="G3" i="19"/>
  <c r="G4" i="19"/>
  <c r="A28" i="19"/>
  <c r="G28" i="19"/>
  <c r="A4" i="19"/>
  <c r="E2" i="19"/>
  <c r="G1" i="19"/>
  <c r="B1" i="19"/>
  <c r="F30" i="20"/>
  <c r="E30" i="20"/>
  <c r="L30" i="20"/>
  <c r="K30" i="20"/>
  <c r="L6" i="20"/>
  <c r="K6" i="20"/>
  <c r="E6" i="20"/>
  <c r="F6" i="20"/>
  <c r="H5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J50" i="20"/>
  <c r="I50" i="20"/>
  <c r="B5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D50" i="20"/>
  <c r="C50" i="20"/>
  <c r="L49" i="20"/>
  <c r="G49" i="20"/>
  <c r="F49" i="20"/>
  <c r="A49" i="20"/>
  <c r="L48" i="20"/>
  <c r="G48" i="20"/>
  <c r="F48" i="20"/>
  <c r="A48" i="20"/>
  <c r="L47" i="20"/>
  <c r="G47" i="20"/>
  <c r="F47" i="20"/>
  <c r="A47" i="20"/>
  <c r="L46" i="20"/>
  <c r="G46" i="20"/>
  <c r="F46" i="20"/>
  <c r="A46" i="20"/>
  <c r="L45" i="20"/>
  <c r="G45" i="20"/>
  <c r="F45" i="20"/>
  <c r="A45" i="20"/>
  <c r="L44" i="20"/>
  <c r="G44" i="20"/>
  <c r="F44" i="20"/>
  <c r="A44" i="20"/>
  <c r="L43" i="20"/>
  <c r="G43" i="20"/>
  <c r="F43" i="20"/>
  <c r="A43" i="20"/>
  <c r="L42" i="20"/>
  <c r="G42" i="20"/>
  <c r="F42" i="20"/>
  <c r="A42" i="20"/>
  <c r="L41" i="20"/>
  <c r="G41" i="20"/>
  <c r="F41" i="20"/>
  <c r="A41" i="20"/>
  <c r="L40" i="20"/>
  <c r="G40" i="20"/>
  <c r="F40" i="20"/>
  <c r="A40" i="20"/>
  <c r="L39" i="20"/>
  <c r="G39" i="20"/>
  <c r="F39" i="20"/>
  <c r="A39" i="20"/>
  <c r="L38" i="20"/>
  <c r="G38" i="20"/>
  <c r="F38" i="20"/>
  <c r="A38" i="20"/>
  <c r="L37" i="20"/>
  <c r="G37" i="20"/>
  <c r="F37" i="20"/>
  <c r="A37" i="20"/>
  <c r="L36" i="20"/>
  <c r="G36" i="20"/>
  <c r="F36" i="20"/>
  <c r="A36" i="20"/>
  <c r="L35" i="20"/>
  <c r="G35" i="20"/>
  <c r="F35" i="20"/>
  <c r="A35" i="20"/>
  <c r="L34" i="20"/>
  <c r="G34" i="20"/>
  <c r="F34" i="20"/>
  <c r="A34" i="20"/>
  <c r="L33" i="20"/>
  <c r="G33" i="20"/>
  <c r="F33" i="20"/>
  <c r="A33" i="20"/>
  <c r="L32" i="20"/>
  <c r="G32" i="20"/>
  <c r="F32" i="20"/>
  <c r="A32" i="20"/>
  <c r="L31" i="20"/>
  <c r="G31" i="20"/>
  <c r="F31" i="20"/>
  <c r="A31" i="20"/>
  <c r="G30" i="20"/>
  <c r="A30" i="20"/>
  <c r="K25" i="20"/>
  <c r="H2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J26" i="20"/>
  <c r="I26" i="20"/>
  <c r="B2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D26" i="20"/>
  <c r="C26" i="20"/>
  <c r="L25" i="20"/>
  <c r="G25" i="20"/>
  <c r="F25" i="20"/>
  <c r="A25" i="20"/>
  <c r="L24" i="20"/>
  <c r="G24" i="20"/>
  <c r="F24" i="20"/>
  <c r="A24" i="20"/>
  <c r="L23" i="20"/>
  <c r="G23" i="20"/>
  <c r="F23" i="20"/>
  <c r="A23" i="20"/>
  <c r="L22" i="20"/>
  <c r="G22" i="20"/>
  <c r="F22" i="20"/>
  <c r="A22" i="20"/>
  <c r="L21" i="20"/>
  <c r="G21" i="20"/>
  <c r="F21" i="20"/>
  <c r="A21" i="20"/>
  <c r="L20" i="20"/>
  <c r="G20" i="20"/>
  <c r="F20" i="20"/>
  <c r="A20" i="20"/>
  <c r="L19" i="20"/>
  <c r="G19" i="20"/>
  <c r="F19" i="20"/>
  <c r="A19" i="20"/>
  <c r="L18" i="20"/>
  <c r="G18" i="20"/>
  <c r="F18" i="20"/>
  <c r="A18" i="20"/>
  <c r="L17" i="20"/>
  <c r="G17" i="20"/>
  <c r="F17" i="20"/>
  <c r="A17" i="20"/>
  <c r="L16" i="20"/>
  <c r="G16" i="20"/>
  <c r="F16" i="20"/>
  <c r="A16" i="20"/>
  <c r="L15" i="20"/>
  <c r="G15" i="20"/>
  <c r="F15" i="20"/>
  <c r="A15" i="20"/>
  <c r="L14" i="20"/>
  <c r="G14" i="20"/>
  <c r="F14" i="20"/>
  <c r="A14" i="20"/>
  <c r="L13" i="20"/>
  <c r="G13" i="20"/>
  <c r="F13" i="20"/>
  <c r="A13" i="20"/>
  <c r="L12" i="20"/>
  <c r="G12" i="20"/>
  <c r="F12" i="20"/>
  <c r="A12" i="20"/>
  <c r="L11" i="20"/>
  <c r="G11" i="20"/>
  <c r="F11" i="20"/>
  <c r="A11" i="20"/>
  <c r="L10" i="20"/>
  <c r="G10" i="20"/>
  <c r="F10" i="20"/>
  <c r="A10" i="20"/>
  <c r="L9" i="20"/>
  <c r="G9" i="20"/>
  <c r="F9" i="20"/>
  <c r="A9" i="20"/>
  <c r="L8" i="20"/>
  <c r="G8" i="20"/>
  <c r="F8" i="20"/>
  <c r="A8" i="20"/>
  <c r="L7" i="20"/>
  <c r="G7" i="20"/>
  <c r="F7" i="20"/>
  <c r="A7" i="20"/>
  <c r="G6" i="20"/>
  <c r="A6" i="20"/>
  <c r="G27" i="20"/>
  <c r="G3" i="20"/>
  <c r="G4" i="20"/>
  <c r="A28" i="20"/>
  <c r="G28" i="20"/>
  <c r="A4" i="20"/>
  <c r="E2" i="20"/>
  <c r="G1" i="20"/>
  <c r="B1" i="20"/>
  <c r="F30" i="21"/>
  <c r="E30" i="21"/>
  <c r="L30" i="21"/>
  <c r="K30" i="21"/>
  <c r="L6" i="21"/>
  <c r="K6" i="21"/>
  <c r="E6" i="21"/>
  <c r="F6" i="21"/>
  <c r="A23" i="21"/>
  <c r="H5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J50" i="21"/>
  <c r="I50" i="21"/>
  <c r="B5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D50" i="21"/>
  <c r="C50" i="21"/>
  <c r="L49" i="21"/>
  <c r="G49" i="21"/>
  <c r="F49" i="21"/>
  <c r="A49" i="21"/>
  <c r="L48" i="21"/>
  <c r="G48" i="21"/>
  <c r="F48" i="21"/>
  <c r="A48" i="21"/>
  <c r="L47" i="21"/>
  <c r="G47" i="21"/>
  <c r="F47" i="21"/>
  <c r="A47" i="21"/>
  <c r="L46" i="21"/>
  <c r="G46" i="21"/>
  <c r="F46" i="21"/>
  <c r="A46" i="21"/>
  <c r="L45" i="21"/>
  <c r="G45" i="21"/>
  <c r="F45" i="21"/>
  <c r="A45" i="21"/>
  <c r="L44" i="21"/>
  <c r="G44" i="21"/>
  <c r="F44" i="21"/>
  <c r="A44" i="21"/>
  <c r="L43" i="21"/>
  <c r="G43" i="21"/>
  <c r="F43" i="21"/>
  <c r="A43" i="21"/>
  <c r="L42" i="21"/>
  <c r="G42" i="21"/>
  <c r="F42" i="21"/>
  <c r="A42" i="21"/>
  <c r="L41" i="21"/>
  <c r="G41" i="21"/>
  <c r="F41" i="21"/>
  <c r="A41" i="21"/>
  <c r="L40" i="21"/>
  <c r="G40" i="21"/>
  <c r="F40" i="21"/>
  <c r="A40" i="21"/>
  <c r="L39" i="21"/>
  <c r="G39" i="21"/>
  <c r="F39" i="21"/>
  <c r="A39" i="21"/>
  <c r="L38" i="21"/>
  <c r="G38" i="21"/>
  <c r="F38" i="21"/>
  <c r="A38" i="21"/>
  <c r="L37" i="21"/>
  <c r="G37" i="21"/>
  <c r="F37" i="21"/>
  <c r="A37" i="21"/>
  <c r="L36" i="21"/>
  <c r="G36" i="21"/>
  <c r="F36" i="21"/>
  <c r="A36" i="21"/>
  <c r="L35" i="21"/>
  <c r="G35" i="21"/>
  <c r="F35" i="21"/>
  <c r="A35" i="21"/>
  <c r="L34" i="21"/>
  <c r="G34" i="21"/>
  <c r="F34" i="21"/>
  <c r="A34" i="21"/>
  <c r="L33" i="21"/>
  <c r="G33" i="21"/>
  <c r="F33" i="21"/>
  <c r="A33" i="21"/>
  <c r="L32" i="21"/>
  <c r="G32" i="21"/>
  <c r="F32" i="21"/>
  <c r="A32" i="21"/>
  <c r="L31" i="21"/>
  <c r="G31" i="21"/>
  <c r="F31" i="21"/>
  <c r="A31" i="21"/>
  <c r="G30" i="21"/>
  <c r="A30" i="21"/>
  <c r="H26" i="21"/>
  <c r="K7" i="21"/>
  <c r="K8" i="21"/>
  <c r="K9" i="21"/>
  <c r="K10" i="21"/>
  <c r="K11" i="21"/>
  <c r="K12" i="21"/>
  <c r="K13" i="21"/>
  <c r="K15" i="21"/>
  <c r="K16" i="21"/>
  <c r="K17" i="21"/>
  <c r="K18" i="21"/>
  <c r="K19" i="21"/>
  <c r="K20" i="21"/>
  <c r="K21" i="21"/>
  <c r="K22" i="21"/>
  <c r="K23" i="21"/>
  <c r="K24" i="21"/>
  <c r="J26" i="21"/>
  <c r="I26" i="21"/>
  <c r="B2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D26" i="21"/>
  <c r="C26" i="21"/>
  <c r="L25" i="21"/>
  <c r="G25" i="21"/>
  <c r="F25" i="21"/>
  <c r="A25" i="21"/>
  <c r="L24" i="21"/>
  <c r="G24" i="21"/>
  <c r="F24" i="21"/>
  <c r="A24" i="21"/>
  <c r="L23" i="21"/>
  <c r="G23" i="21"/>
  <c r="F23" i="21"/>
  <c r="L22" i="21"/>
  <c r="G22" i="21"/>
  <c r="F22" i="21"/>
  <c r="A22" i="21"/>
  <c r="L21" i="21"/>
  <c r="G21" i="21"/>
  <c r="F21" i="21"/>
  <c r="A21" i="21"/>
  <c r="L20" i="21"/>
  <c r="G20" i="21"/>
  <c r="F20" i="21"/>
  <c r="A20" i="21"/>
  <c r="L19" i="21"/>
  <c r="G19" i="21"/>
  <c r="F19" i="21"/>
  <c r="A19" i="21"/>
  <c r="L18" i="21"/>
  <c r="G18" i="21"/>
  <c r="F18" i="21"/>
  <c r="A18" i="21"/>
  <c r="L17" i="21"/>
  <c r="G17" i="21"/>
  <c r="F17" i="21"/>
  <c r="A17" i="21"/>
  <c r="L16" i="21"/>
  <c r="G16" i="21"/>
  <c r="F16" i="21"/>
  <c r="A16" i="21"/>
  <c r="L15" i="21"/>
  <c r="G15" i="21"/>
  <c r="F15" i="21"/>
  <c r="A15" i="21"/>
  <c r="L14" i="21"/>
  <c r="G14" i="21"/>
  <c r="F14" i="21"/>
  <c r="A14" i="21"/>
  <c r="L13" i="21"/>
  <c r="G13" i="21"/>
  <c r="F13" i="21"/>
  <c r="A13" i="21"/>
  <c r="L12" i="21"/>
  <c r="G12" i="21"/>
  <c r="F12" i="21"/>
  <c r="A12" i="21"/>
  <c r="L11" i="21"/>
  <c r="G11" i="21"/>
  <c r="F11" i="21"/>
  <c r="A11" i="21"/>
  <c r="L10" i="21"/>
  <c r="G10" i="21"/>
  <c r="F10" i="21"/>
  <c r="A10" i="21"/>
  <c r="L9" i="21"/>
  <c r="G9" i="21"/>
  <c r="F9" i="21"/>
  <c r="A9" i="21"/>
  <c r="L8" i="21"/>
  <c r="G8" i="21"/>
  <c r="F8" i="21"/>
  <c r="A8" i="21"/>
  <c r="L7" i="21"/>
  <c r="G7" i="21"/>
  <c r="F7" i="21"/>
  <c r="A7" i="21"/>
  <c r="G6" i="21"/>
  <c r="A6" i="21"/>
  <c r="G27" i="21"/>
  <c r="G3" i="21"/>
  <c r="G4" i="21"/>
  <c r="A28" i="21"/>
  <c r="G28" i="21"/>
  <c r="A4" i="21"/>
  <c r="E2" i="21"/>
  <c r="G1" i="21"/>
  <c r="B1" i="21"/>
  <c r="F30" i="22"/>
  <c r="E30" i="22"/>
  <c r="L30" i="22"/>
  <c r="E83" i="22" s="1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L6" i="22"/>
  <c r="K6" i="22"/>
  <c r="E6" i="22"/>
  <c r="F6" i="22"/>
  <c r="H50" i="22"/>
  <c r="J50" i="22"/>
  <c r="I50" i="22"/>
  <c r="B5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D50" i="22"/>
  <c r="C50" i="22"/>
  <c r="L49" i="22"/>
  <c r="G49" i="22"/>
  <c r="F49" i="22"/>
  <c r="A49" i="22"/>
  <c r="L48" i="22"/>
  <c r="G48" i="22"/>
  <c r="F48" i="22"/>
  <c r="A48" i="22"/>
  <c r="L47" i="22"/>
  <c r="G47" i="22"/>
  <c r="F47" i="22"/>
  <c r="A47" i="22"/>
  <c r="L46" i="22"/>
  <c r="G46" i="22"/>
  <c r="F46" i="22"/>
  <c r="A46" i="22"/>
  <c r="L45" i="22"/>
  <c r="G45" i="22"/>
  <c r="F45" i="22"/>
  <c r="A45" i="22"/>
  <c r="L44" i="22"/>
  <c r="G44" i="22"/>
  <c r="F44" i="22"/>
  <c r="A44" i="22"/>
  <c r="L43" i="22"/>
  <c r="G43" i="22"/>
  <c r="F43" i="22"/>
  <c r="A43" i="22"/>
  <c r="L42" i="22"/>
  <c r="G42" i="22"/>
  <c r="F42" i="22"/>
  <c r="A42" i="22"/>
  <c r="L41" i="22"/>
  <c r="G41" i="22"/>
  <c r="F41" i="22"/>
  <c r="A41" i="22"/>
  <c r="L40" i="22"/>
  <c r="G40" i="22"/>
  <c r="F40" i="22"/>
  <c r="A40" i="22"/>
  <c r="L39" i="22"/>
  <c r="G39" i="22"/>
  <c r="F39" i="22"/>
  <c r="A39" i="22"/>
  <c r="L38" i="22"/>
  <c r="G38" i="22"/>
  <c r="F38" i="22"/>
  <c r="A38" i="22"/>
  <c r="L37" i="22"/>
  <c r="G37" i="22"/>
  <c r="F37" i="22"/>
  <c r="A37" i="22"/>
  <c r="L36" i="22"/>
  <c r="G36" i="22"/>
  <c r="F36" i="22"/>
  <c r="A36" i="22"/>
  <c r="L35" i="22"/>
  <c r="G35" i="22"/>
  <c r="F35" i="22"/>
  <c r="A35" i="22"/>
  <c r="L34" i="22"/>
  <c r="G34" i="22"/>
  <c r="F34" i="22"/>
  <c r="A34" i="22"/>
  <c r="L33" i="22"/>
  <c r="G33" i="22"/>
  <c r="F33" i="22"/>
  <c r="A33" i="22"/>
  <c r="L32" i="22"/>
  <c r="G32" i="22"/>
  <c r="F32" i="22"/>
  <c r="A32" i="22"/>
  <c r="L31" i="22"/>
  <c r="G31" i="22"/>
  <c r="F31" i="22"/>
  <c r="A31" i="22"/>
  <c r="G30" i="22"/>
  <c r="A30" i="22"/>
  <c r="K25" i="22"/>
  <c r="H26" i="22"/>
  <c r="K7" i="22"/>
  <c r="K8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J26" i="22"/>
  <c r="I26" i="22"/>
  <c r="B26" i="22"/>
  <c r="E7" i="22"/>
  <c r="E8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D26" i="22"/>
  <c r="C26" i="22"/>
  <c r="L25" i="22"/>
  <c r="G25" i="22"/>
  <c r="F25" i="22"/>
  <c r="A25" i="22"/>
  <c r="L24" i="22"/>
  <c r="G24" i="22"/>
  <c r="F24" i="22"/>
  <c r="A24" i="22"/>
  <c r="L23" i="22"/>
  <c r="G23" i="22"/>
  <c r="F23" i="22"/>
  <c r="A23" i="22"/>
  <c r="L22" i="22"/>
  <c r="G22" i="22"/>
  <c r="F22" i="22"/>
  <c r="A22" i="22"/>
  <c r="L21" i="22"/>
  <c r="G21" i="22"/>
  <c r="F21" i="22"/>
  <c r="A21" i="22"/>
  <c r="L20" i="22"/>
  <c r="G20" i="22"/>
  <c r="F20" i="22"/>
  <c r="A20" i="22"/>
  <c r="L19" i="22"/>
  <c r="G19" i="22"/>
  <c r="F19" i="22"/>
  <c r="A19" i="22"/>
  <c r="L18" i="22"/>
  <c r="G18" i="22"/>
  <c r="F18" i="22"/>
  <c r="A18" i="22"/>
  <c r="L17" i="22"/>
  <c r="G17" i="22"/>
  <c r="F17" i="22"/>
  <c r="A17" i="22"/>
  <c r="L16" i="22"/>
  <c r="G16" i="22"/>
  <c r="F16" i="22"/>
  <c r="A16" i="22"/>
  <c r="L15" i="22"/>
  <c r="G15" i="22"/>
  <c r="F15" i="22"/>
  <c r="A15" i="22"/>
  <c r="L14" i="22"/>
  <c r="G14" i="22"/>
  <c r="F14" i="22"/>
  <c r="A14" i="22"/>
  <c r="L13" i="22"/>
  <c r="G13" i="22"/>
  <c r="F13" i="22"/>
  <c r="A13" i="22"/>
  <c r="L12" i="22"/>
  <c r="G12" i="22"/>
  <c r="F12" i="22"/>
  <c r="A12" i="22"/>
  <c r="L11" i="22"/>
  <c r="G11" i="22"/>
  <c r="F11" i="22"/>
  <c r="A11" i="22"/>
  <c r="L10" i="22"/>
  <c r="G10" i="22"/>
  <c r="F10" i="22"/>
  <c r="A10" i="22"/>
  <c r="G9" i="22"/>
  <c r="A9" i="22"/>
  <c r="L8" i="22"/>
  <c r="G8" i="22"/>
  <c r="F8" i="22"/>
  <c r="A8" i="22"/>
  <c r="L7" i="22"/>
  <c r="G7" i="22"/>
  <c r="F7" i="22"/>
  <c r="A7" i="22"/>
  <c r="G6" i="22"/>
  <c r="A6" i="22"/>
  <c r="G27" i="22"/>
  <c r="G3" i="22"/>
  <c r="G4" i="22"/>
  <c r="A28" i="22"/>
  <c r="G28" i="22"/>
  <c r="A4" i="22"/>
  <c r="E2" i="22"/>
  <c r="G1" i="22"/>
  <c r="B1" i="22"/>
  <c r="J50" i="4"/>
  <c r="D50" i="4"/>
  <c r="G49" i="4"/>
  <c r="A49" i="4"/>
  <c r="G48" i="4"/>
  <c r="A48" i="4"/>
  <c r="G47" i="4"/>
  <c r="A47" i="4"/>
  <c r="G46" i="4"/>
  <c r="A46" i="4"/>
  <c r="G45" i="4"/>
  <c r="A45" i="4"/>
  <c r="G44" i="4"/>
  <c r="A44" i="4"/>
  <c r="G43" i="4"/>
  <c r="A43" i="4"/>
  <c r="G42" i="4"/>
  <c r="A42" i="4"/>
  <c r="G41" i="4"/>
  <c r="A41" i="4"/>
  <c r="G40" i="4"/>
  <c r="A40" i="4"/>
  <c r="G39" i="4"/>
  <c r="A39" i="4"/>
  <c r="G38" i="4"/>
  <c r="A38" i="4"/>
  <c r="G37" i="4"/>
  <c r="A37" i="4"/>
  <c r="G36" i="4"/>
  <c r="A36" i="4"/>
  <c r="G35" i="4"/>
  <c r="A35" i="4"/>
  <c r="G34" i="4"/>
  <c r="A34" i="4"/>
  <c r="G33" i="4"/>
  <c r="A33" i="4"/>
  <c r="G32" i="4"/>
  <c r="A32" i="4"/>
  <c r="G31" i="4"/>
  <c r="A31" i="4"/>
  <c r="G30" i="4"/>
  <c r="A30" i="4"/>
  <c r="A6" i="4"/>
  <c r="G6" i="4"/>
  <c r="A7" i="4"/>
  <c r="G7" i="4"/>
  <c r="A8" i="4"/>
  <c r="G8" i="4"/>
  <c r="A9" i="4"/>
  <c r="G9" i="4"/>
  <c r="A10" i="4"/>
  <c r="G10" i="4"/>
  <c r="A11" i="4"/>
  <c r="G11" i="4"/>
  <c r="A12" i="4"/>
  <c r="G12" i="4"/>
  <c r="A13" i="4"/>
  <c r="G13" i="4"/>
  <c r="A14" i="4"/>
  <c r="G14" i="4"/>
  <c r="A15" i="4"/>
  <c r="G15" i="4"/>
  <c r="A16" i="4"/>
  <c r="G16" i="4"/>
  <c r="A17" i="4"/>
  <c r="G17" i="4"/>
  <c r="A18" i="4"/>
  <c r="G18" i="4"/>
  <c r="A19" i="4"/>
  <c r="G19" i="4"/>
  <c r="A20" i="4"/>
  <c r="G20" i="4"/>
  <c r="A21" i="4"/>
  <c r="G21" i="4"/>
  <c r="A22" i="4"/>
  <c r="G22" i="4"/>
  <c r="A23" i="4"/>
  <c r="G23" i="4"/>
  <c r="A24" i="4"/>
  <c r="G24" i="4"/>
  <c r="A25" i="4"/>
  <c r="G25" i="4"/>
  <c r="D26" i="4"/>
  <c r="J26" i="4"/>
  <c r="G27" i="4"/>
  <c r="G3" i="4"/>
  <c r="A28" i="4"/>
  <c r="G28" i="4"/>
  <c r="G4" i="4"/>
  <c r="A4" i="4"/>
  <c r="E2" i="4"/>
  <c r="G1" i="4"/>
  <c r="B1" i="4"/>
  <c r="F30" i="23"/>
  <c r="F31" i="23"/>
  <c r="E30" i="23"/>
  <c r="L30" i="23"/>
  <c r="K30" i="23"/>
  <c r="L6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E6" i="23"/>
  <c r="F6" i="23"/>
  <c r="H5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J50" i="23"/>
  <c r="I50" i="23"/>
  <c r="B5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D50" i="23"/>
  <c r="C50" i="23"/>
  <c r="L49" i="23"/>
  <c r="G49" i="23"/>
  <c r="F49" i="23"/>
  <c r="A49" i="23"/>
  <c r="L48" i="23"/>
  <c r="G48" i="23"/>
  <c r="F48" i="23"/>
  <c r="A48" i="23"/>
  <c r="L47" i="23"/>
  <c r="G47" i="23"/>
  <c r="F47" i="23"/>
  <c r="A47" i="23"/>
  <c r="L46" i="23"/>
  <c r="G46" i="23"/>
  <c r="F46" i="23"/>
  <c r="A46" i="23"/>
  <c r="L45" i="23"/>
  <c r="G45" i="23"/>
  <c r="F45" i="23"/>
  <c r="A45" i="23"/>
  <c r="L44" i="23"/>
  <c r="G44" i="23"/>
  <c r="F44" i="23"/>
  <c r="A44" i="23"/>
  <c r="L43" i="23"/>
  <c r="G43" i="23"/>
  <c r="F43" i="23"/>
  <c r="A43" i="23"/>
  <c r="L42" i="23"/>
  <c r="G42" i="23"/>
  <c r="F42" i="23"/>
  <c r="A42" i="23"/>
  <c r="L41" i="23"/>
  <c r="G41" i="23"/>
  <c r="F41" i="23"/>
  <c r="A41" i="23"/>
  <c r="L40" i="23"/>
  <c r="G40" i="23"/>
  <c r="F40" i="23"/>
  <c r="A40" i="23"/>
  <c r="L39" i="23"/>
  <c r="G39" i="23"/>
  <c r="F39" i="23"/>
  <c r="A39" i="23"/>
  <c r="L38" i="23"/>
  <c r="G38" i="23"/>
  <c r="F38" i="23"/>
  <c r="A38" i="23"/>
  <c r="L37" i="23"/>
  <c r="G37" i="23"/>
  <c r="F37" i="23"/>
  <c r="A37" i="23"/>
  <c r="L36" i="23"/>
  <c r="G36" i="23"/>
  <c r="F36" i="23"/>
  <c r="A36" i="23"/>
  <c r="L35" i="23"/>
  <c r="G35" i="23"/>
  <c r="F35" i="23"/>
  <c r="A35" i="23"/>
  <c r="L34" i="23"/>
  <c r="G34" i="23"/>
  <c r="F34" i="23"/>
  <c r="A34" i="23"/>
  <c r="L33" i="23"/>
  <c r="G33" i="23"/>
  <c r="F33" i="23"/>
  <c r="A33" i="23"/>
  <c r="L32" i="23"/>
  <c r="G32" i="23"/>
  <c r="F32" i="23"/>
  <c r="A32" i="23"/>
  <c r="L31" i="23"/>
  <c r="G31" i="23"/>
  <c r="A31" i="23"/>
  <c r="G30" i="23"/>
  <c r="A30" i="23"/>
  <c r="H26" i="23"/>
  <c r="J26" i="23"/>
  <c r="I26" i="23"/>
  <c r="B2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D26" i="23"/>
  <c r="C26" i="23"/>
  <c r="L25" i="23"/>
  <c r="G25" i="23"/>
  <c r="F25" i="23"/>
  <c r="A25" i="23"/>
  <c r="L24" i="23"/>
  <c r="G24" i="23"/>
  <c r="F24" i="23"/>
  <c r="A24" i="23"/>
  <c r="L23" i="23"/>
  <c r="G23" i="23"/>
  <c r="F23" i="23"/>
  <c r="A23" i="23"/>
  <c r="L22" i="23"/>
  <c r="G22" i="23"/>
  <c r="F22" i="23"/>
  <c r="A22" i="23"/>
  <c r="L21" i="23"/>
  <c r="G21" i="23"/>
  <c r="F21" i="23"/>
  <c r="A21" i="23"/>
  <c r="L20" i="23"/>
  <c r="G20" i="23"/>
  <c r="F20" i="23"/>
  <c r="A20" i="23"/>
  <c r="L19" i="23"/>
  <c r="G19" i="23"/>
  <c r="F19" i="23"/>
  <c r="A19" i="23"/>
  <c r="L18" i="23"/>
  <c r="G18" i="23"/>
  <c r="F18" i="23"/>
  <c r="A18" i="23"/>
  <c r="L17" i="23"/>
  <c r="G17" i="23"/>
  <c r="F17" i="23"/>
  <c r="A17" i="23"/>
  <c r="L16" i="23"/>
  <c r="G16" i="23"/>
  <c r="F16" i="23"/>
  <c r="A16" i="23"/>
  <c r="L15" i="23"/>
  <c r="G15" i="23"/>
  <c r="F15" i="23"/>
  <c r="A15" i="23"/>
  <c r="L14" i="23"/>
  <c r="G14" i="23"/>
  <c r="F14" i="23"/>
  <c r="A14" i="23"/>
  <c r="L13" i="23"/>
  <c r="G13" i="23"/>
  <c r="F13" i="23"/>
  <c r="A13" i="23"/>
  <c r="L12" i="23"/>
  <c r="G12" i="23"/>
  <c r="F12" i="23"/>
  <c r="A12" i="23"/>
  <c r="L11" i="23"/>
  <c r="G11" i="23"/>
  <c r="F11" i="23"/>
  <c r="A11" i="23"/>
  <c r="L10" i="23"/>
  <c r="G10" i="23"/>
  <c r="F10" i="23"/>
  <c r="A10" i="23"/>
  <c r="L9" i="23"/>
  <c r="G9" i="23"/>
  <c r="F9" i="23"/>
  <c r="A9" i="23"/>
  <c r="L8" i="23"/>
  <c r="G8" i="23"/>
  <c r="F8" i="23"/>
  <c r="A8" i="23"/>
  <c r="L7" i="23"/>
  <c r="G7" i="23"/>
  <c r="F7" i="23"/>
  <c r="A7" i="23"/>
  <c r="G6" i="23"/>
  <c r="A6" i="23"/>
  <c r="G3" i="23"/>
  <c r="G27" i="23"/>
  <c r="G4" i="23"/>
  <c r="A28" i="23"/>
  <c r="G28" i="23"/>
  <c r="A4" i="23"/>
  <c r="E2" i="23"/>
  <c r="G1" i="23"/>
  <c r="B1" i="23"/>
  <c r="L30" i="5"/>
  <c r="J50" i="5"/>
  <c r="D50" i="5"/>
  <c r="L49" i="5"/>
  <c r="G49" i="5"/>
  <c r="F49" i="5"/>
  <c r="A49" i="5"/>
  <c r="L48" i="5"/>
  <c r="G48" i="5"/>
  <c r="F48" i="5"/>
  <c r="A48" i="5"/>
  <c r="L47" i="5"/>
  <c r="G47" i="5"/>
  <c r="F47" i="5"/>
  <c r="A47" i="5"/>
  <c r="L46" i="5"/>
  <c r="G46" i="5"/>
  <c r="F46" i="5"/>
  <c r="A46" i="5"/>
  <c r="L45" i="5"/>
  <c r="G45" i="5"/>
  <c r="F45" i="5"/>
  <c r="A45" i="5"/>
  <c r="L44" i="5"/>
  <c r="G44" i="5"/>
  <c r="F44" i="5"/>
  <c r="A44" i="5"/>
  <c r="L43" i="5"/>
  <c r="G43" i="5"/>
  <c r="F43" i="5"/>
  <c r="A43" i="5"/>
  <c r="L42" i="5"/>
  <c r="G42" i="5"/>
  <c r="F42" i="5"/>
  <c r="A42" i="5"/>
  <c r="L41" i="5"/>
  <c r="G41" i="5"/>
  <c r="F41" i="5"/>
  <c r="A41" i="5"/>
  <c r="L40" i="5"/>
  <c r="G40" i="5"/>
  <c r="F40" i="5"/>
  <c r="A40" i="5"/>
  <c r="G39" i="5"/>
  <c r="A39" i="5"/>
  <c r="L38" i="5"/>
  <c r="G38" i="5"/>
  <c r="F38" i="5"/>
  <c r="A38" i="5"/>
  <c r="L37" i="5"/>
  <c r="G37" i="5"/>
  <c r="A37" i="5"/>
  <c r="L36" i="5"/>
  <c r="G36" i="5"/>
  <c r="F36" i="5"/>
  <c r="A36" i="5"/>
  <c r="G35" i="5"/>
  <c r="A35" i="5"/>
  <c r="L34" i="5"/>
  <c r="G34" i="5"/>
  <c r="A34" i="5"/>
  <c r="L33" i="5"/>
  <c r="G33" i="5"/>
  <c r="F33" i="5"/>
  <c r="A33" i="5"/>
  <c r="L32" i="5"/>
  <c r="G32" i="5"/>
  <c r="F32" i="5"/>
  <c r="A32" i="5"/>
  <c r="L31" i="5"/>
  <c r="G31" i="5"/>
  <c r="A31" i="5"/>
  <c r="G30" i="5"/>
  <c r="A30" i="5"/>
  <c r="J26" i="5"/>
  <c r="D26" i="5"/>
  <c r="L25" i="5"/>
  <c r="G25" i="5"/>
  <c r="F25" i="5"/>
  <c r="A25" i="5"/>
  <c r="L24" i="5"/>
  <c r="G24" i="5"/>
  <c r="F24" i="5"/>
  <c r="A24" i="5"/>
  <c r="L23" i="5"/>
  <c r="G23" i="5"/>
  <c r="F23" i="5"/>
  <c r="A23" i="5"/>
  <c r="L22" i="5"/>
  <c r="G22" i="5"/>
  <c r="F22" i="5"/>
  <c r="A22" i="5"/>
  <c r="L21" i="5"/>
  <c r="G21" i="5"/>
  <c r="F21" i="5"/>
  <c r="A21" i="5"/>
  <c r="L20" i="5"/>
  <c r="G20" i="5"/>
  <c r="F20" i="5"/>
  <c r="A20" i="5"/>
  <c r="L19" i="5"/>
  <c r="G19" i="5"/>
  <c r="F19" i="5"/>
  <c r="A19" i="5"/>
  <c r="L18" i="5"/>
  <c r="G18" i="5"/>
  <c r="F18" i="5"/>
  <c r="A18" i="5"/>
  <c r="L17" i="5"/>
  <c r="G17" i="5"/>
  <c r="F17" i="5"/>
  <c r="A17" i="5"/>
  <c r="L16" i="5"/>
  <c r="G16" i="5"/>
  <c r="A16" i="5"/>
  <c r="G15" i="5"/>
  <c r="A15" i="5"/>
  <c r="L14" i="5"/>
  <c r="G14" i="5"/>
  <c r="F14" i="5"/>
  <c r="A14" i="5"/>
  <c r="G13" i="5"/>
  <c r="A13" i="5"/>
  <c r="G12" i="5"/>
  <c r="A12" i="5"/>
  <c r="G11" i="5"/>
  <c r="A11" i="5"/>
  <c r="G10" i="5"/>
  <c r="A10" i="5"/>
  <c r="L9" i="5"/>
  <c r="G9" i="5"/>
  <c r="A9" i="5"/>
  <c r="L8" i="5"/>
  <c r="G8" i="5"/>
  <c r="F8" i="5"/>
  <c r="A8" i="5"/>
  <c r="G7" i="5"/>
  <c r="A7" i="5"/>
  <c r="G6" i="5"/>
  <c r="A6" i="5"/>
  <c r="G27" i="5"/>
  <c r="G3" i="5"/>
  <c r="A28" i="5"/>
  <c r="G28" i="5"/>
  <c r="G4" i="5"/>
  <c r="A4" i="5"/>
  <c r="E2" i="5"/>
  <c r="G1" i="5"/>
  <c r="B1" i="5"/>
  <c r="J26" i="7"/>
  <c r="D26" i="7"/>
  <c r="G25" i="7"/>
  <c r="A25" i="7"/>
  <c r="G24" i="7"/>
  <c r="A24" i="7"/>
  <c r="G23" i="7"/>
  <c r="A23" i="7"/>
  <c r="G22" i="7"/>
  <c r="A22" i="7"/>
  <c r="G21" i="7"/>
  <c r="A21" i="7"/>
  <c r="G20" i="7"/>
  <c r="A20" i="7"/>
  <c r="G19" i="7"/>
  <c r="A19" i="7"/>
  <c r="G18" i="7"/>
  <c r="A18" i="7"/>
  <c r="G17" i="7"/>
  <c r="A17" i="7"/>
  <c r="G16" i="7"/>
  <c r="A16" i="7"/>
  <c r="G15" i="7"/>
  <c r="A15" i="7"/>
  <c r="G14" i="7"/>
  <c r="A14" i="7"/>
  <c r="G13" i="7"/>
  <c r="A13" i="7"/>
  <c r="G12" i="7"/>
  <c r="A12" i="7"/>
  <c r="G11" i="7"/>
  <c r="A11" i="7"/>
  <c r="G10" i="7"/>
  <c r="A10" i="7"/>
  <c r="G9" i="7"/>
  <c r="A9" i="7"/>
  <c r="G8" i="7"/>
  <c r="A8" i="7"/>
  <c r="G7" i="7"/>
  <c r="A7" i="7"/>
  <c r="G6" i="7"/>
  <c r="A6" i="7"/>
  <c r="G3" i="7"/>
  <c r="G4" i="7"/>
  <c r="A4" i="7"/>
  <c r="E2" i="7"/>
  <c r="G1" i="7"/>
  <c r="B1" i="7"/>
  <c r="J50" i="8"/>
  <c r="D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A32" i="8"/>
  <c r="G31" i="8"/>
  <c r="A31" i="8"/>
  <c r="G30" i="8"/>
  <c r="A30" i="8"/>
  <c r="J26" i="8"/>
  <c r="D26" i="8"/>
  <c r="G25" i="8"/>
  <c r="A25" i="8"/>
  <c r="G24" i="8"/>
  <c r="A24" i="8"/>
  <c r="G23" i="8"/>
  <c r="A23" i="8"/>
  <c r="G22" i="8"/>
  <c r="A22" i="8"/>
  <c r="G21" i="8"/>
  <c r="A21" i="8"/>
  <c r="G20" i="8"/>
  <c r="A20" i="8"/>
  <c r="G19" i="8"/>
  <c r="A19" i="8"/>
  <c r="G18" i="8"/>
  <c r="A18" i="8"/>
  <c r="G17" i="8"/>
  <c r="A17" i="8"/>
  <c r="G16" i="8"/>
  <c r="A16" i="8"/>
  <c r="G15" i="8"/>
  <c r="A15" i="8"/>
  <c r="G14" i="8"/>
  <c r="A14" i="8"/>
  <c r="G13" i="8"/>
  <c r="A13" i="8"/>
  <c r="G12" i="8"/>
  <c r="A12" i="8"/>
  <c r="G11" i="8"/>
  <c r="A11" i="8"/>
  <c r="G10" i="8"/>
  <c r="A10" i="8"/>
  <c r="G9" i="8"/>
  <c r="A9" i="8"/>
  <c r="G8" i="8"/>
  <c r="A8" i="8"/>
  <c r="G7" i="8"/>
  <c r="A7" i="8"/>
  <c r="G6" i="8"/>
  <c r="A6" i="8"/>
  <c r="K28" i="8"/>
  <c r="K48" i="8" s="1"/>
  <c r="G27" i="8"/>
  <c r="G3" i="8"/>
  <c r="A28" i="8"/>
  <c r="G28" i="8"/>
  <c r="G4" i="8"/>
  <c r="A4" i="8"/>
  <c r="E2" i="8"/>
  <c r="G1" i="8"/>
  <c r="B1" i="8"/>
  <c r="J26" i="9"/>
  <c r="L30" i="9"/>
  <c r="J50" i="9"/>
  <c r="D50" i="9"/>
  <c r="L49" i="9"/>
  <c r="G49" i="9"/>
  <c r="F49" i="9"/>
  <c r="A49" i="9"/>
  <c r="L48" i="9"/>
  <c r="G48" i="9"/>
  <c r="F48" i="9"/>
  <c r="A48" i="9"/>
  <c r="L47" i="9"/>
  <c r="G47" i="9"/>
  <c r="F47" i="9"/>
  <c r="A47" i="9"/>
  <c r="L46" i="9"/>
  <c r="G46" i="9"/>
  <c r="F46" i="9"/>
  <c r="A46" i="9"/>
  <c r="L45" i="9"/>
  <c r="G45" i="9"/>
  <c r="F45" i="9"/>
  <c r="A45" i="9"/>
  <c r="L44" i="9"/>
  <c r="G44" i="9"/>
  <c r="F44" i="9"/>
  <c r="A44" i="9"/>
  <c r="L43" i="9"/>
  <c r="G43" i="9"/>
  <c r="F43" i="9"/>
  <c r="A43" i="9"/>
  <c r="L42" i="9"/>
  <c r="G42" i="9"/>
  <c r="F42" i="9"/>
  <c r="A42" i="9"/>
  <c r="L41" i="9"/>
  <c r="G41" i="9"/>
  <c r="F41" i="9"/>
  <c r="A41" i="9"/>
  <c r="L40" i="9"/>
  <c r="G40" i="9"/>
  <c r="F40" i="9"/>
  <c r="A40" i="9"/>
  <c r="G39" i="9"/>
  <c r="A39" i="9"/>
  <c r="L38" i="9"/>
  <c r="G38" i="9"/>
  <c r="F38" i="9"/>
  <c r="A38" i="9"/>
  <c r="L37" i="9"/>
  <c r="G37" i="9"/>
  <c r="A37" i="9"/>
  <c r="L36" i="9"/>
  <c r="G36" i="9"/>
  <c r="A36" i="9"/>
  <c r="L35" i="9"/>
  <c r="G35" i="9"/>
  <c r="F35" i="9"/>
  <c r="A35" i="9"/>
  <c r="L34" i="9"/>
  <c r="G34" i="9"/>
  <c r="F34" i="9"/>
  <c r="A34" i="9"/>
  <c r="L33" i="9"/>
  <c r="G33" i="9"/>
  <c r="F33" i="9"/>
  <c r="A33" i="9"/>
  <c r="G32" i="9"/>
  <c r="A32" i="9"/>
  <c r="G31" i="9"/>
  <c r="A31" i="9"/>
  <c r="G30" i="9"/>
  <c r="A30" i="9"/>
  <c r="D26" i="9"/>
  <c r="L25" i="9"/>
  <c r="G25" i="9"/>
  <c r="F25" i="9"/>
  <c r="A25" i="9"/>
  <c r="L24" i="9"/>
  <c r="G24" i="9"/>
  <c r="F24" i="9"/>
  <c r="A24" i="9"/>
  <c r="L23" i="9"/>
  <c r="G23" i="9"/>
  <c r="F23" i="9"/>
  <c r="A23" i="9"/>
  <c r="L22" i="9"/>
  <c r="G22" i="9"/>
  <c r="F22" i="9"/>
  <c r="A22" i="9"/>
  <c r="L21" i="9"/>
  <c r="G21" i="9"/>
  <c r="F21" i="9"/>
  <c r="A21" i="9"/>
  <c r="L20" i="9"/>
  <c r="G20" i="9"/>
  <c r="F20" i="9"/>
  <c r="A20" i="9"/>
  <c r="L19" i="9"/>
  <c r="G19" i="9"/>
  <c r="F19" i="9"/>
  <c r="A19" i="9"/>
  <c r="L18" i="9"/>
  <c r="G18" i="9"/>
  <c r="F18" i="9"/>
  <c r="A18" i="9"/>
  <c r="L17" i="9"/>
  <c r="G17" i="9"/>
  <c r="F17" i="9"/>
  <c r="A17" i="9"/>
  <c r="L16" i="9"/>
  <c r="G16" i="9"/>
  <c r="A16" i="9"/>
  <c r="G15" i="9"/>
  <c r="A15" i="9"/>
  <c r="L14" i="9"/>
  <c r="G14" i="9"/>
  <c r="F14" i="9"/>
  <c r="A14" i="9"/>
  <c r="G13" i="9"/>
  <c r="A13" i="9"/>
  <c r="G12" i="9"/>
  <c r="A12" i="9"/>
  <c r="L11" i="9"/>
  <c r="G11" i="9"/>
  <c r="F11" i="9"/>
  <c r="A11" i="9"/>
  <c r="G10" i="9"/>
  <c r="A10" i="9"/>
  <c r="G9" i="9"/>
  <c r="A9" i="9"/>
  <c r="G8" i="9"/>
  <c r="A8" i="9"/>
  <c r="G7" i="9"/>
  <c r="A7" i="9"/>
  <c r="G6" i="9"/>
  <c r="A6" i="9"/>
  <c r="G27" i="9"/>
  <c r="G4" i="9"/>
  <c r="G3" i="9"/>
  <c r="A28" i="9"/>
  <c r="G28" i="9"/>
  <c r="A4" i="9"/>
  <c r="E2" i="9"/>
  <c r="G1" i="9"/>
  <c r="B1" i="9"/>
  <c r="L30" i="10"/>
  <c r="H50" i="10"/>
  <c r="J50" i="10"/>
  <c r="I50" i="10"/>
  <c r="D50" i="10"/>
  <c r="L49" i="10"/>
  <c r="G49" i="10"/>
  <c r="F49" i="10"/>
  <c r="A49" i="10"/>
  <c r="L48" i="10"/>
  <c r="G48" i="10"/>
  <c r="F48" i="10"/>
  <c r="A48" i="10"/>
  <c r="L47" i="10"/>
  <c r="G47" i="10"/>
  <c r="F47" i="10"/>
  <c r="A47" i="10"/>
  <c r="L46" i="10"/>
  <c r="G46" i="10"/>
  <c r="F46" i="10"/>
  <c r="A46" i="10"/>
  <c r="L45" i="10"/>
  <c r="G45" i="10"/>
  <c r="F45" i="10"/>
  <c r="A45" i="10"/>
  <c r="L44" i="10"/>
  <c r="G44" i="10"/>
  <c r="F44" i="10"/>
  <c r="A44" i="10"/>
  <c r="L43" i="10"/>
  <c r="G43" i="10"/>
  <c r="F43" i="10"/>
  <c r="A43" i="10"/>
  <c r="L42" i="10"/>
  <c r="G42" i="10"/>
  <c r="F42" i="10"/>
  <c r="A42" i="10"/>
  <c r="L41" i="10"/>
  <c r="G41" i="10"/>
  <c r="F41" i="10"/>
  <c r="A41" i="10"/>
  <c r="L40" i="10"/>
  <c r="G40" i="10"/>
  <c r="F40" i="10"/>
  <c r="A40" i="10"/>
  <c r="L39" i="10"/>
  <c r="G39" i="10"/>
  <c r="F39" i="10"/>
  <c r="A39" i="10"/>
  <c r="L38" i="10"/>
  <c r="G38" i="10"/>
  <c r="F38" i="10"/>
  <c r="A38" i="10"/>
  <c r="L37" i="10"/>
  <c r="G37" i="10"/>
  <c r="A37" i="10"/>
  <c r="L36" i="10"/>
  <c r="G36" i="10"/>
  <c r="F36" i="10"/>
  <c r="A36" i="10"/>
  <c r="L35" i="10"/>
  <c r="G35" i="10"/>
  <c r="A35" i="10"/>
  <c r="L34" i="10"/>
  <c r="G34" i="10"/>
  <c r="F34" i="10"/>
  <c r="A34" i="10"/>
  <c r="L33" i="10"/>
  <c r="G33" i="10"/>
  <c r="F33" i="10"/>
  <c r="A33" i="10"/>
  <c r="L32" i="10"/>
  <c r="G32" i="10"/>
  <c r="F32" i="10"/>
  <c r="A32" i="10"/>
  <c r="L31" i="10"/>
  <c r="G31" i="10"/>
  <c r="A31" i="10"/>
  <c r="G30" i="10"/>
  <c r="A30" i="10"/>
  <c r="J26" i="10"/>
  <c r="D26" i="10"/>
  <c r="L25" i="10"/>
  <c r="G25" i="10"/>
  <c r="F25" i="10"/>
  <c r="A25" i="10"/>
  <c r="L24" i="10"/>
  <c r="G24" i="10"/>
  <c r="F24" i="10"/>
  <c r="A24" i="10"/>
  <c r="L23" i="10"/>
  <c r="G23" i="10"/>
  <c r="F23" i="10"/>
  <c r="A23" i="10"/>
  <c r="L22" i="10"/>
  <c r="G22" i="10"/>
  <c r="F22" i="10"/>
  <c r="A22" i="10"/>
  <c r="L21" i="10"/>
  <c r="G21" i="10"/>
  <c r="F21" i="10"/>
  <c r="A21" i="10"/>
  <c r="L20" i="10"/>
  <c r="G20" i="10"/>
  <c r="F20" i="10"/>
  <c r="A20" i="10"/>
  <c r="L19" i="10"/>
  <c r="G19" i="10"/>
  <c r="F19" i="10"/>
  <c r="A19" i="10"/>
  <c r="L18" i="10"/>
  <c r="G18" i="10"/>
  <c r="F18" i="10"/>
  <c r="A18" i="10"/>
  <c r="L17" i="10"/>
  <c r="G17" i="10"/>
  <c r="F17" i="10"/>
  <c r="A17" i="10"/>
  <c r="L16" i="10"/>
  <c r="G16" i="10"/>
  <c r="A16" i="10"/>
  <c r="G15" i="10"/>
  <c r="A15" i="10"/>
  <c r="L14" i="10"/>
  <c r="G14" i="10"/>
  <c r="F14" i="10"/>
  <c r="A14" i="10"/>
  <c r="G13" i="10"/>
  <c r="A13" i="10"/>
  <c r="L12" i="10"/>
  <c r="G12" i="10"/>
  <c r="F12" i="10"/>
  <c r="A12" i="10"/>
  <c r="G11" i="10"/>
  <c r="A11" i="10"/>
  <c r="G10" i="10"/>
  <c r="A10" i="10"/>
  <c r="L9" i="10"/>
  <c r="G9" i="10"/>
  <c r="A9" i="10"/>
  <c r="G8" i="10"/>
  <c r="A8" i="10"/>
  <c r="G7" i="10"/>
  <c r="A7" i="10"/>
  <c r="G6" i="10"/>
  <c r="A6" i="10"/>
  <c r="K28" i="10"/>
  <c r="K42" i="10" s="1"/>
  <c r="G27" i="10"/>
  <c r="G3" i="10"/>
  <c r="G4" i="10"/>
  <c r="A28" i="10"/>
  <c r="G28" i="10"/>
  <c r="A4" i="10"/>
  <c r="E2" i="10"/>
  <c r="G1" i="10"/>
  <c r="B1" i="10"/>
  <c r="L30" i="11"/>
  <c r="L50" i="11"/>
  <c r="D83" i="11" s="1"/>
  <c r="J50" i="11"/>
  <c r="D50" i="11"/>
  <c r="L49" i="11"/>
  <c r="G49" i="11"/>
  <c r="F49" i="11"/>
  <c r="A49" i="11"/>
  <c r="L48" i="11"/>
  <c r="G48" i="11"/>
  <c r="F48" i="11"/>
  <c r="A48" i="11"/>
  <c r="L47" i="11"/>
  <c r="G47" i="11"/>
  <c r="F47" i="11"/>
  <c r="A47" i="11"/>
  <c r="L46" i="11"/>
  <c r="G46" i="11"/>
  <c r="F46" i="11"/>
  <c r="A46" i="11"/>
  <c r="L45" i="11"/>
  <c r="G45" i="11"/>
  <c r="F45" i="11"/>
  <c r="A45" i="11"/>
  <c r="L44" i="11"/>
  <c r="G44" i="11"/>
  <c r="F44" i="11"/>
  <c r="A44" i="11"/>
  <c r="L43" i="11"/>
  <c r="G43" i="11"/>
  <c r="F43" i="11"/>
  <c r="A43" i="11"/>
  <c r="L42" i="11"/>
  <c r="G42" i="11"/>
  <c r="F42" i="11"/>
  <c r="A42" i="11"/>
  <c r="L41" i="11"/>
  <c r="G41" i="11"/>
  <c r="F41" i="11"/>
  <c r="A41" i="11"/>
  <c r="L40" i="11"/>
  <c r="G40" i="11"/>
  <c r="F40" i="11"/>
  <c r="A40" i="11"/>
  <c r="L39" i="11"/>
  <c r="G39" i="11"/>
  <c r="A39" i="11"/>
  <c r="L38" i="11"/>
  <c r="G38" i="11"/>
  <c r="F38" i="11"/>
  <c r="A38" i="11"/>
  <c r="L37" i="11"/>
  <c r="G37" i="11"/>
  <c r="F37" i="11"/>
  <c r="A37" i="11"/>
  <c r="L36" i="11"/>
  <c r="G36" i="11"/>
  <c r="A36" i="11"/>
  <c r="L35" i="11"/>
  <c r="G35" i="11"/>
  <c r="A35" i="11"/>
  <c r="L34" i="11"/>
  <c r="G34" i="11"/>
  <c r="A34" i="11"/>
  <c r="L33" i="11"/>
  <c r="G33" i="11"/>
  <c r="A33" i="11"/>
  <c r="L32" i="11"/>
  <c r="G32" i="11"/>
  <c r="A32" i="11"/>
  <c r="G31" i="11"/>
  <c r="A31" i="11"/>
  <c r="G30" i="11"/>
  <c r="A30" i="11"/>
  <c r="J26" i="11"/>
  <c r="D26" i="11"/>
  <c r="L25" i="11"/>
  <c r="G25" i="11"/>
  <c r="F25" i="11"/>
  <c r="A25" i="11"/>
  <c r="L24" i="11"/>
  <c r="G24" i="11"/>
  <c r="F24" i="11"/>
  <c r="A24" i="11"/>
  <c r="L23" i="11"/>
  <c r="G23" i="11"/>
  <c r="F23" i="11"/>
  <c r="A23" i="11"/>
  <c r="L22" i="11"/>
  <c r="G22" i="11"/>
  <c r="F22" i="11"/>
  <c r="A22" i="11"/>
  <c r="L21" i="11"/>
  <c r="G21" i="11"/>
  <c r="F21" i="11"/>
  <c r="A21" i="11"/>
  <c r="L20" i="11"/>
  <c r="G20" i="11"/>
  <c r="F20" i="11"/>
  <c r="A20" i="11"/>
  <c r="L19" i="11"/>
  <c r="G19" i="11"/>
  <c r="F19" i="11"/>
  <c r="A19" i="11"/>
  <c r="L18" i="11"/>
  <c r="G18" i="11"/>
  <c r="F18" i="11"/>
  <c r="A18" i="11"/>
  <c r="L17" i="11"/>
  <c r="G17" i="11"/>
  <c r="F17" i="11"/>
  <c r="A17" i="11"/>
  <c r="L16" i="11"/>
  <c r="G16" i="11"/>
  <c r="A16" i="11"/>
  <c r="G15" i="11"/>
  <c r="A15" i="11"/>
  <c r="L14" i="11"/>
  <c r="G14" i="11"/>
  <c r="F14" i="11"/>
  <c r="A14" i="11"/>
  <c r="L13" i="11"/>
  <c r="G13" i="11"/>
  <c r="F13" i="11"/>
  <c r="A13" i="11"/>
  <c r="G12" i="11"/>
  <c r="A12" i="11"/>
  <c r="G11" i="11"/>
  <c r="A11" i="11"/>
  <c r="G10" i="11"/>
  <c r="A10" i="11"/>
  <c r="G9" i="11"/>
  <c r="A9" i="11"/>
  <c r="G8" i="11"/>
  <c r="A8" i="11"/>
  <c r="G7" i="11"/>
  <c r="A7" i="11"/>
  <c r="G6" i="11"/>
  <c r="A6" i="11"/>
  <c r="G27" i="11"/>
  <c r="G3" i="11"/>
  <c r="G4" i="11"/>
  <c r="A28" i="11"/>
  <c r="G28" i="11"/>
  <c r="A4" i="11"/>
  <c r="E2" i="11"/>
  <c r="G1" i="11"/>
  <c r="B1" i="11"/>
  <c r="L30" i="12"/>
  <c r="L6" i="12"/>
  <c r="H50" i="12"/>
  <c r="J50" i="12"/>
  <c r="I50" i="12"/>
  <c r="B50" i="12"/>
  <c r="D50" i="12"/>
  <c r="C50" i="12"/>
  <c r="L49" i="12"/>
  <c r="G49" i="12"/>
  <c r="F49" i="12"/>
  <c r="A49" i="12"/>
  <c r="L48" i="12"/>
  <c r="G48" i="12"/>
  <c r="F48" i="12"/>
  <c r="A48" i="12"/>
  <c r="L47" i="12"/>
  <c r="G47" i="12"/>
  <c r="F47" i="12"/>
  <c r="A47" i="12"/>
  <c r="L46" i="12"/>
  <c r="G46" i="12"/>
  <c r="F46" i="12"/>
  <c r="A46" i="12"/>
  <c r="L45" i="12"/>
  <c r="G45" i="12"/>
  <c r="F45" i="12"/>
  <c r="A45" i="12"/>
  <c r="L44" i="12"/>
  <c r="G44" i="12"/>
  <c r="F44" i="12"/>
  <c r="A44" i="12"/>
  <c r="L43" i="12"/>
  <c r="G43" i="12"/>
  <c r="F43" i="12"/>
  <c r="A43" i="12"/>
  <c r="L42" i="12"/>
  <c r="G42" i="12"/>
  <c r="F42" i="12"/>
  <c r="A42" i="12"/>
  <c r="L41" i="12"/>
  <c r="G41" i="12"/>
  <c r="F41" i="12"/>
  <c r="A41" i="12"/>
  <c r="L40" i="12"/>
  <c r="G40" i="12"/>
  <c r="F40" i="12"/>
  <c r="A40" i="12"/>
  <c r="L39" i="12"/>
  <c r="G39" i="12"/>
  <c r="F39" i="12"/>
  <c r="A39" i="12"/>
  <c r="L38" i="12"/>
  <c r="G38" i="12"/>
  <c r="F38" i="12"/>
  <c r="A38" i="12"/>
  <c r="L37" i="12"/>
  <c r="G37" i="12"/>
  <c r="F37" i="12"/>
  <c r="A37" i="12"/>
  <c r="L36" i="12"/>
  <c r="G36" i="12"/>
  <c r="F36" i="12"/>
  <c r="A36" i="12"/>
  <c r="L35" i="12"/>
  <c r="G35" i="12"/>
  <c r="F35" i="12"/>
  <c r="A35" i="12"/>
  <c r="L34" i="12"/>
  <c r="G34" i="12"/>
  <c r="F34" i="12"/>
  <c r="A34" i="12"/>
  <c r="L33" i="12"/>
  <c r="G33" i="12"/>
  <c r="F33" i="12"/>
  <c r="A33" i="12"/>
  <c r="L32" i="12"/>
  <c r="G32" i="12"/>
  <c r="F32" i="12"/>
  <c r="A32" i="12"/>
  <c r="L31" i="12"/>
  <c r="G31" i="12"/>
  <c r="A31" i="12"/>
  <c r="G30" i="12"/>
  <c r="A30" i="12"/>
  <c r="H26" i="12"/>
  <c r="I26" i="12"/>
  <c r="J26" i="12"/>
  <c r="B26" i="12"/>
  <c r="D26" i="12"/>
  <c r="C26" i="12"/>
  <c r="L25" i="12"/>
  <c r="G25" i="12"/>
  <c r="F25" i="12"/>
  <c r="A25" i="12"/>
  <c r="L24" i="12"/>
  <c r="G24" i="12"/>
  <c r="F24" i="12"/>
  <c r="A24" i="12"/>
  <c r="L23" i="12"/>
  <c r="G23" i="12"/>
  <c r="F23" i="12"/>
  <c r="A23" i="12"/>
  <c r="L22" i="12"/>
  <c r="G22" i="12"/>
  <c r="F22" i="12"/>
  <c r="A22" i="12"/>
  <c r="L21" i="12"/>
  <c r="G21" i="12"/>
  <c r="F21" i="12"/>
  <c r="A21" i="12"/>
  <c r="L20" i="12"/>
  <c r="G20" i="12"/>
  <c r="F20" i="12"/>
  <c r="A20" i="12"/>
  <c r="L19" i="12"/>
  <c r="G19" i="12"/>
  <c r="F19" i="12"/>
  <c r="A19" i="12"/>
  <c r="L18" i="12"/>
  <c r="G18" i="12"/>
  <c r="F18" i="12"/>
  <c r="A18" i="12"/>
  <c r="L17" i="12"/>
  <c r="G17" i="12"/>
  <c r="F17" i="12"/>
  <c r="A17" i="12"/>
  <c r="L16" i="12"/>
  <c r="G16" i="12"/>
  <c r="F16" i="12"/>
  <c r="A16" i="12"/>
  <c r="L15" i="12"/>
  <c r="G15" i="12"/>
  <c r="F15" i="12"/>
  <c r="A15" i="12"/>
  <c r="L14" i="12"/>
  <c r="G14" i="12"/>
  <c r="F14" i="12"/>
  <c r="A14" i="12"/>
  <c r="L13" i="12"/>
  <c r="G13" i="12"/>
  <c r="F13" i="12"/>
  <c r="A13" i="12"/>
  <c r="L12" i="12"/>
  <c r="G12" i="12"/>
  <c r="F12" i="12"/>
  <c r="A12" i="12"/>
  <c r="L11" i="12"/>
  <c r="G11" i="12"/>
  <c r="F11" i="12"/>
  <c r="A11" i="12"/>
  <c r="L10" i="12"/>
  <c r="G10" i="12"/>
  <c r="F10" i="12"/>
  <c r="A10" i="12"/>
  <c r="L9" i="12"/>
  <c r="G9" i="12"/>
  <c r="F9" i="12"/>
  <c r="A9" i="12"/>
  <c r="L8" i="12"/>
  <c r="G8" i="12"/>
  <c r="F8" i="12"/>
  <c r="A8" i="12"/>
  <c r="L7" i="12"/>
  <c r="G7" i="12"/>
  <c r="A7" i="12"/>
  <c r="G6" i="12"/>
  <c r="A6" i="12"/>
  <c r="E28" i="12"/>
  <c r="E32" i="12" s="1"/>
  <c r="K28" i="12"/>
  <c r="K42" i="12" s="1"/>
  <c r="G27" i="12"/>
  <c r="G3" i="12"/>
  <c r="G4" i="12"/>
  <c r="A28" i="12"/>
  <c r="G28" i="12"/>
  <c r="A4" i="12"/>
  <c r="E2" i="12"/>
  <c r="G1" i="12"/>
  <c r="B1" i="12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C12" i="25"/>
  <c r="D3" i="25" s="1"/>
  <c r="C3" i="25"/>
  <c r="D1" i="25"/>
  <c r="A1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V24" i="25"/>
  <c r="T24" i="25"/>
  <c r="S24" i="25"/>
  <c r="R24" i="25"/>
  <c r="P24" i="25"/>
  <c r="O24" i="25"/>
  <c r="N24" i="25"/>
  <c r="L23" i="25"/>
  <c r="M24" i="25"/>
  <c r="L24" i="25"/>
  <c r="K24" i="25"/>
  <c r="J24" i="25"/>
  <c r="I24" i="25"/>
  <c r="H24" i="25"/>
  <c r="G24" i="25"/>
  <c r="E24" i="25"/>
  <c r="D24" i="25"/>
  <c r="V23" i="25"/>
  <c r="U23" i="25"/>
  <c r="S23" i="25"/>
  <c r="R23" i="25"/>
  <c r="Q23" i="25"/>
  <c r="P23" i="25"/>
  <c r="O23" i="25"/>
  <c r="N23" i="25"/>
  <c r="M23" i="25"/>
  <c r="K23" i="25"/>
  <c r="J23" i="25"/>
  <c r="I23" i="25"/>
  <c r="H23" i="25"/>
  <c r="G23" i="25"/>
  <c r="F23" i="25"/>
  <c r="E23" i="25"/>
  <c r="D23" i="25"/>
  <c r="V22" i="25"/>
  <c r="U22" i="25"/>
  <c r="T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V21" i="25"/>
  <c r="U21" i="25"/>
  <c r="T21" i="25"/>
  <c r="S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T20" i="25"/>
  <c r="S20" i="25"/>
  <c r="R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V19" i="25"/>
  <c r="U19" i="25"/>
  <c r="T19" i="25"/>
  <c r="S19" i="25"/>
  <c r="R19" i="25"/>
  <c r="Q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V18" i="25"/>
  <c r="U18" i="25"/>
  <c r="T18" i="25"/>
  <c r="S18" i="25"/>
  <c r="R18" i="25"/>
  <c r="Q18" i="25"/>
  <c r="P18" i="25"/>
  <c r="N18" i="25"/>
  <c r="M18" i="25"/>
  <c r="L18" i="25"/>
  <c r="K18" i="25"/>
  <c r="J18" i="25"/>
  <c r="I18" i="25"/>
  <c r="H18" i="25"/>
  <c r="G18" i="25"/>
  <c r="F18" i="25"/>
  <c r="E18" i="25"/>
  <c r="D18" i="25"/>
  <c r="V17" i="25"/>
  <c r="U17" i="25"/>
  <c r="T17" i="25"/>
  <c r="S17" i="25"/>
  <c r="R17" i="25"/>
  <c r="Q17" i="25"/>
  <c r="P17" i="25"/>
  <c r="O17" i="25"/>
  <c r="M17" i="25"/>
  <c r="L17" i="25"/>
  <c r="K17" i="25"/>
  <c r="J17" i="25"/>
  <c r="I17" i="25"/>
  <c r="H17" i="25"/>
  <c r="G17" i="25"/>
  <c r="F17" i="25"/>
  <c r="E17" i="25"/>
  <c r="D17" i="25"/>
  <c r="V16" i="25"/>
  <c r="U16" i="25"/>
  <c r="T16" i="25"/>
  <c r="S16" i="25"/>
  <c r="R16" i="25"/>
  <c r="Q16" i="25"/>
  <c r="P16" i="25"/>
  <c r="O16" i="25"/>
  <c r="N16" i="25"/>
  <c r="L16" i="25"/>
  <c r="K16" i="25"/>
  <c r="J16" i="25"/>
  <c r="I16" i="25"/>
  <c r="H16" i="25"/>
  <c r="G16" i="25"/>
  <c r="F16" i="25"/>
  <c r="E16" i="25"/>
  <c r="D16" i="25"/>
  <c r="V15" i="25"/>
  <c r="U15" i="25"/>
  <c r="T15" i="25"/>
  <c r="S15" i="25"/>
  <c r="R15" i="25"/>
  <c r="P15" i="25"/>
  <c r="O15" i="25"/>
  <c r="N15" i="25"/>
  <c r="M15" i="25"/>
  <c r="K15" i="25"/>
  <c r="J15" i="25"/>
  <c r="I15" i="25"/>
  <c r="H15" i="25"/>
  <c r="G15" i="25"/>
  <c r="F15" i="25"/>
  <c r="E15" i="25"/>
  <c r="D15" i="25"/>
  <c r="V14" i="25"/>
  <c r="U14" i="25"/>
  <c r="T14" i="25"/>
  <c r="S14" i="25"/>
  <c r="P14" i="25"/>
  <c r="O14" i="25"/>
  <c r="N14" i="25"/>
  <c r="M14" i="25"/>
  <c r="L14" i="25"/>
  <c r="J14" i="25"/>
  <c r="I14" i="25"/>
  <c r="H14" i="25"/>
  <c r="G14" i="25"/>
  <c r="F14" i="25"/>
  <c r="E14" i="25"/>
  <c r="D14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I13" i="25"/>
  <c r="H13" i="25"/>
  <c r="G13" i="25"/>
  <c r="F13" i="25"/>
  <c r="E13" i="25"/>
  <c r="D13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H12" i="25"/>
  <c r="G12" i="25"/>
  <c r="F12" i="25"/>
  <c r="E12" i="25"/>
  <c r="D12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G11" i="25"/>
  <c r="F11" i="25"/>
  <c r="E11" i="25"/>
  <c r="D11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F10" i="25"/>
  <c r="E10" i="25"/>
  <c r="D10" i="25"/>
  <c r="V9" i="25"/>
  <c r="D9" i="25"/>
  <c r="E9" i="25"/>
  <c r="G9" i="25"/>
  <c r="H9" i="25"/>
  <c r="I9" i="25"/>
  <c r="J9" i="25"/>
  <c r="K9" i="25"/>
  <c r="L9" i="25"/>
  <c r="M9" i="25"/>
  <c r="N9" i="25"/>
  <c r="O9" i="25"/>
  <c r="P9" i="25"/>
  <c r="Q9" i="25"/>
  <c r="U9" i="25"/>
  <c r="T9" i="25"/>
  <c r="S9" i="25"/>
  <c r="R9" i="25"/>
  <c r="V8" i="25"/>
  <c r="U8" i="25"/>
  <c r="T8" i="25"/>
  <c r="S8" i="25"/>
  <c r="R8" i="25"/>
  <c r="R26" i="25" s="1"/>
  <c r="Q8" i="25"/>
  <c r="P8" i="25"/>
  <c r="O8" i="25"/>
  <c r="N8" i="25"/>
  <c r="M8" i="25"/>
  <c r="L8" i="25"/>
  <c r="K8" i="25"/>
  <c r="J8" i="25"/>
  <c r="I8" i="25"/>
  <c r="H8" i="25"/>
  <c r="G8" i="25"/>
  <c r="F8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6" i="25"/>
  <c r="C5" i="25"/>
  <c r="A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1" i="25"/>
  <c r="V7" i="25"/>
  <c r="C10" i="25"/>
  <c r="C9" i="25"/>
  <c r="D8" i="25"/>
  <c r="C8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C7" i="25"/>
  <c r="F7" i="25"/>
  <c r="E7" i="25"/>
  <c r="V6" i="25"/>
  <c r="U6" i="25"/>
  <c r="T6" i="25"/>
  <c r="S6" i="25"/>
  <c r="R6" i="25"/>
  <c r="P6" i="25"/>
  <c r="P26" i="25" s="1"/>
  <c r="O6" i="25"/>
  <c r="N6" i="25"/>
  <c r="N26" i="25" s="1"/>
  <c r="M6" i="25"/>
  <c r="M26" i="25" s="1"/>
  <c r="L6" i="25"/>
  <c r="L26" i="25" s="1"/>
  <c r="K6" i="25"/>
  <c r="J6" i="25"/>
  <c r="I6" i="25"/>
  <c r="I26" i="25" s="1"/>
  <c r="H6" i="25"/>
  <c r="H26" i="25" s="1"/>
  <c r="G6" i="25"/>
  <c r="G26" i="25" s="1"/>
  <c r="F6" i="25"/>
  <c r="F26" i="25" s="1"/>
  <c r="E6" i="25"/>
  <c r="E26" i="25" s="1"/>
  <c r="J5" i="25"/>
  <c r="I5" i="25"/>
  <c r="H5" i="25"/>
  <c r="G5" i="25"/>
  <c r="F5" i="25"/>
  <c r="E5" i="25"/>
  <c r="D5" i="25"/>
  <c r="A13" i="25"/>
  <c r="A12" i="25"/>
  <c r="A11" i="25"/>
  <c r="A10" i="25"/>
  <c r="A9" i="25"/>
  <c r="A8" i="25"/>
  <c r="A7" i="25"/>
  <c r="K5" i="25"/>
  <c r="A14" i="25"/>
  <c r="A15" i="25"/>
  <c r="A16" i="25"/>
  <c r="L5" i="25"/>
  <c r="M5" i="25"/>
  <c r="A17" i="25"/>
  <c r="N5" i="25"/>
  <c r="A18" i="25"/>
  <c r="O5" i="25"/>
  <c r="A19" i="25"/>
  <c r="P5" i="25"/>
  <c r="A20" i="25"/>
  <c r="A21" i="25"/>
  <c r="A22" i="25"/>
  <c r="A23" i="25"/>
  <c r="A24" i="25"/>
  <c r="A25" i="25"/>
  <c r="Q5" i="25"/>
  <c r="R5" i="25"/>
  <c r="S5" i="25"/>
  <c r="T5" i="25"/>
  <c r="U5" i="25"/>
  <c r="V5" i="25"/>
  <c r="O19" i="26"/>
  <c r="C5" i="26"/>
  <c r="A6" i="26"/>
  <c r="V6" i="26"/>
  <c r="E6" i="26"/>
  <c r="D6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V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E24" i="26"/>
  <c r="D24" i="26"/>
  <c r="C24" i="26"/>
  <c r="V23" i="26"/>
  <c r="U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V22" i="26"/>
  <c r="U22" i="26"/>
  <c r="T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V21" i="26"/>
  <c r="U21" i="26"/>
  <c r="T21" i="26"/>
  <c r="S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V20" i="26"/>
  <c r="U20" i="26"/>
  <c r="T20" i="26"/>
  <c r="S20" i="26"/>
  <c r="R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V19" i="26"/>
  <c r="U19" i="26"/>
  <c r="T19" i="26"/>
  <c r="S19" i="26"/>
  <c r="R19" i="26"/>
  <c r="Q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V18" i="26"/>
  <c r="U18" i="26"/>
  <c r="T18" i="26"/>
  <c r="S18" i="26"/>
  <c r="R18" i="26"/>
  <c r="Q18" i="26"/>
  <c r="P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V17" i="26"/>
  <c r="U17" i="26"/>
  <c r="T17" i="26"/>
  <c r="S17" i="26"/>
  <c r="R17" i="26"/>
  <c r="Q17" i="26"/>
  <c r="P17" i="26"/>
  <c r="O17" i="26"/>
  <c r="M17" i="26"/>
  <c r="L17" i="26"/>
  <c r="K17" i="26"/>
  <c r="J17" i="26"/>
  <c r="I17" i="26"/>
  <c r="H17" i="26"/>
  <c r="G17" i="26"/>
  <c r="F17" i="26"/>
  <c r="E17" i="26"/>
  <c r="D17" i="26"/>
  <c r="C17" i="26"/>
  <c r="V16" i="26"/>
  <c r="U16" i="26"/>
  <c r="T16" i="26"/>
  <c r="S16" i="26"/>
  <c r="R16" i="26"/>
  <c r="Q16" i="26"/>
  <c r="P16" i="26"/>
  <c r="O16" i="26"/>
  <c r="N16" i="26"/>
  <c r="L16" i="26"/>
  <c r="K16" i="26"/>
  <c r="J16" i="26"/>
  <c r="I16" i="26"/>
  <c r="H16" i="26"/>
  <c r="G16" i="26"/>
  <c r="F16" i="26"/>
  <c r="E16" i="26"/>
  <c r="D16" i="26"/>
  <c r="C16" i="26"/>
  <c r="V15" i="26"/>
  <c r="U15" i="26"/>
  <c r="T15" i="26"/>
  <c r="T26" i="26" s="1"/>
  <c r="T27" i="26" s="1"/>
  <c r="T27" i="27" s="1"/>
  <c r="S15" i="26"/>
  <c r="R15" i="26"/>
  <c r="Q15" i="26"/>
  <c r="P15" i="26"/>
  <c r="O15" i="26"/>
  <c r="N15" i="26"/>
  <c r="M15" i="26"/>
  <c r="K15" i="26"/>
  <c r="J15" i="26"/>
  <c r="I15" i="26"/>
  <c r="H15" i="26"/>
  <c r="G15" i="26"/>
  <c r="F15" i="26"/>
  <c r="E15" i="26"/>
  <c r="D15" i="26"/>
  <c r="C15" i="26"/>
  <c r="V14" i="26"/>
  <c r="U14" i="26"/>
  <c r="T14" i="26"/>
  <c r="S14" i="26"/>
  <c r="R14" i="26"/>
  <c r="Q14" i="26"/>
  <c r="P14" i="26"/>
  <c r="O14" i="26"/>
  <c r="N14" i="26"/>
  <c r="M14" i="26"/>
  <c r="J14" i="26"/>
  <c r="I14" i="26"/>
  <c r="H14" i="26"/>
  <c r="G14" i="26"/>
  <c r="F14" i="26"/>
  <c r="E14" i="26"/>
  <c r="D14" i="26"/>
  <c r="C14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I13" i="26"/>
  <c r="H13" i="26"/>
  <c r="G13" i="26"/>
  <c r="F13" i="26"/>
  <c r="E13" i="26"/>
  <c r="D13" i="26"/>
  <c r="C13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H12" i="26"/>
  <c r="G12" i="26"/>
  <c r="F12" i="26"/>
  <c r="E12" i="26"/>
  <c r="C12" i="26"/>
  <c r="D3" i="26" s="1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F11" i="26"/>
  <c r="E11" i="26"/>
  <c r="D11" i="26"/>
  <c r="C11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I10" i="26"/>
  <c r="H10" i="26"/>
  <c r="F10" i="26"/>
  <c r="E10" i="26"/>
  <c r="D10" i="26"/>
  <c r="C10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E9" i="26"/>
  <c r="D9" i="26"/>
  <c r="C9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D8" i="26"/>
  <c r="C8" i="26"/>
  <c r="V7" i="26"/>
  <c r="U7" i="26"/>
  <c r="T7" i="26"/>
  <c r="S7" i="26"/>
  <c r="S26" i="26" s="1"/>
  <c r="S27" i="26" s="1"/>
  <c r="R7" i="26"/>
  <c r="R26" i="26" s="1"/>
  <c r="R27" i="26" s="1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C7" i="26"/>
  <c r="U6" i="26"/>
  <c r="T6" i="26"/>
  <c r="S6" i="26"/>
  <c r="R6" i="26"/>
  <c r="Q6" i="26"/>
  <c r="Q26" i="26" s="1"/>
  <c r="P6" i="26"/>
  <c r="O6" i="26"/>
  <c r="O26" i="26" s="1"/>
  <c r="N6" i="26"/>
  <c r="M6" i="26"/>
  <c r="M26" i="26" s="1"/>
  <c r="L6" i="26"/>
  <c r="L26" i="26" s="1"/>
  <c r="K6" i="26"/>
  <c r="J6" i="26"/>
  <c r="I6" i="26"/>
  <c r="H6" i="26"/>
  <c r="G6" i="26"/>
  <c r="F6" i="26"/>
  <c r="F26" i="26" s="1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6" i="26"/>
  <c r="J5" i="26"/>
  <c r="I5" i="26"/>
  <c r="H5" i="26"/>
  <c r="G5" i="26"/>
  <c r="F5" i="26"/>
  <c r="E5" i="26"/>
  <c r="D5" i="26"/>
  <c r="A7" i="26"/>
  <c r="A8" i="26"/>
  <c r="A9" i="26"/>
  <c r="A10" i="26"/>
  <c r="A11" i="26"/>
  <c r="A12" i="26"/>
  <c r="A13" i="26"/>
  <c r="K5" i="26"/>
  <c r="A14" i="26"/>
  <c r="A16" i="26"/>
  <c r="A15" i="26"/>
  <c r="L5" i="26"/>
  <c r="M5" i="26"/>
  <c r="A17" i="26"/>
  <c r="N5" i="26"/>
  <c r="A18" i="26"/>
  <c r="O5" i="26"/>
  <c r="A19" i="26"/>
  <c r="P5" i="26"/>
  <c r="A25" i="26"/>
  <c r="A24" i="26"/>
  <c r="A23" i="26"/>
  <c r="A22" i="26"/>
  <c r="A21" i="26"/>
  <c r="A20" i="26"/>
  <c r="Q5" i="26"/>
  <c r="R5" i="26"/>
  <c r="S5" i="26"/>
  <c r="T5" i="26"/>
  <c r="U5" i="26"/>
  <c r="V5" i="26"/>
  <c r="C5" i="27"/>
  <c r="U25" i="27"/>
  <c r="T25" i="27"/>
  <c r="S25" i="27"/>
  <c r="R25" i="27"/>
  <c r="Q25" i="27"/>
  <c r="P25" i="27"/>
  <c r="O25" i="27"/>
  <c r="N25" i="27"/>
  <c r="V24" i="27"/>
  <c r="T24" i="27"/>
  <c r="S24" i="27"/>
  <c r="R24" i="27"/>
  <c r="Q24" i="27"/>
  <c r="P24" i="27"/>
  <c r="O24" i="27"/>
  <c r="N24" i="27"/>
  <c r="V23" i="27"/>
  <c r="U23" i="27"/>
  <c r="S23" i="27"/>
  <c r="R23" i="27"/>
  <c r="Q23" i="27"/>
  <c r="P23" i="27"/>
  <c r="O23" i="27"/>
  <c r="N23" i="27"/>
  <c r="V22" i="27"/>
  <c r="U22" i="27"/>
  <c r="T22" i="27"/>
  <c r="R22" i="27"/>
  <c r="Q22" i="27"/>
  <c r="P22" i="27"/>
  <c r="O22" i="27"/>
  <c r="N22" i="27"/>
  <c r="V21" i="27"/>
  <c r="U21" i="27"/>
  <c r="T21" i="27"/>
  <c r="S21" i="27"/>
  <c r="Q21" i="27"/>
  <c r="P21" i="27"/>
  <c r="O21" i="27"/>
  <c r="N21" i="27"/>
  <c r="U20" i="27"/>
  <c r="T20" i="27"/>
  <c r="S20" i="27"/>
  <c r="R20" i="27"/>
  <c r="P20" i="27"/>
  <c r="O20" i="27"/>
  <c r="N20" i="27"/>
  <c r="V19" i="27"/>
  <c r="U19" i="27"/>
  <c r="T19" i="27"/>
  <c r="S19" i="27"/>
  <c r="R19" i="27"/>
  <c r="Q19" i="27"/>
  <c r="O19" i="27"/>
  <c r="N19" i="27"/>
  <c r="V18" i="27"/>
  <c r="U18" i="27"/>
  <c r="T18" i="27"/>
  <c r="S18" i="27"/>
  <c r="R18" i="27"/>
  <c r="Q18" i="27"/>
  <c r="P18" i="27"/>
  <c r="N18" i="27"/>
  <c r="V17" i="27"/>
  <c r="U17" i="27"/>
  <c r="T17" i="27"/>
  <c r="S17" i="27"/>
  <c r="R17" i="27"/>
  <c r="Q17" i="27"/>
  <c r="P17" i="27"/>
  <c r="O17" i="27"/>
  <c r="V16" i="27"/>
  <c r="U16" i="27"/>
  <c r="T16" i="27"/>
  <c r="S16" i="27"/>
  <c r="R16" i="27"/>
  <c r="Q16" i="27"/>
  <c r="P16" i="27"/>
  <c r="O16" i="27"/>
  <c r="N16" i="27"/>
  <c r="V15" i="27"/>
  <c r="U15" i="27"/>
  <c r="T15" i="27"/>
  <c r="S15" i="27"/>
  <c r="R15" i="27"/>
  <c r="Q15" i="27"/>
  <c r="P15" i="27"/>
  <c r="O15" i="27"/>
  <c r="N15" i="27"/>
  <c r="V14" i="27"/>
  <c r="U14" i="27"/>
  <c r="T14" i="27"/>
  <c r="S14" i="27"/>
  <c r="S26" i="27" s="1"/>
  <c r="R14" i="27"/>
  <c r="Q14" i="27"/>
  <c r="P14" i="27"/>
  <c r="O14" i="27"/>
  <c r="N14" i="27"/>
  <c r="V13" i="27"/>
  <c r="U13" i="27"/>
  <c r="T13" i="27"/>
  <c r="S13" i="27"/>
  <c r="R13" i="27"/>
  <c r="Q13" i="27"/>
  <c r="P13" i="27"/>
  <c r="O13" i="27"/>
  <c r="N13" i="27"/>
  <c r="V12" i="27"/>
  <c r="U12" i="27"/>
  <c r="T12" i="27"/>
  <c r="S12" i="27"/>
  <c r="R12" i="27"/>
  <c r="Q12" i="27"/>
  <c r="P12" i="27"/>
  <c r="O12" i="27"/>
  <c r="N12" i="27"/>
  <c r="V11" i="27"/>
  <c r="U11" i="27"/>
  <c r="T11" i="27"/>
  <c r="S11" i="27"/>
  <c r="R11" i="27"/>
  <c r="Q11" i="27"/>
  <c r="P11" i="27"/>
  <c r="O11" i="27"/>
  <c r="N11" i="27"/>
  <c r="U10" i="27"/>
  <c r="T10" i="27"/>
  <c r="S10" i="27"/>
  <c r="R10" i="27"/>
  <c r="Q10" i="27"/>
  <c r="P10" i="27"/>
  <c r="O10" i="27"/>
  <c r="N10" i="27"/>
  <c r="V9" i="27"/>
  <c r="U9" i="27"/>
  <c r="T9" i="27"/>
  <c r="S9" i="27"/>
  <c r="R9" i="27"/>
  <c r="Q9" i="27"/>
  <c r="P9" i="27"/>
  <c r="O9" i="27"/>
  <c r="N9" i="27"/>
  <c r="V8" i="27"/>
  <c r="U8" i="27"/>
  <c r="T8" i="27"/>
  <c r="S8" i="27"/>
  <c r="R8" i="27"/>
  <c r="Q8" i="27"/>
  <c r="P8" i="27"/>
  <c r="O8" i="27"/>
  <c r="N8" i="27"/>
  <c r="V7" i="27"/>
  <c r="U7" i="27"/>
  <c r="T7" i="27"/>
  <c r="S7" i="27"/>
  <c r="R7" i="27"/>
  <c r="Q7" i="27"/>
  <c r="P7" i="27"/>
  <c r="O7" i="27"/>
  <c r="N7" i="27"/>
  <c r="M25" i="27"/>
  <c r="L25" i="27"/>
  <c r="K25" i="27"/>
  <c r="J25" i="27"/>
  <c r="I25" i="27"/>
  <c r="H25" i="27"/>
  <c r="G25" i="27"/>
  <c r="F25" i="27"/>
  <c r="E25" i="27"/>
  <c r="D25" i="27"/>
  <c r="C25" i="27"/>
  <c r="M24" i="27"/>
  <c r="L24" i="27"/>
  <c r="K24" i="27"/>
  <c r="J24" i="27"/>
  <c r="I24" i="27"/>
  <c r="H24" i="27"/>
  <c r="G24" i="27"/>
  <c r="F24" i="27"/>
  <c r="E24" i="27"/>
  <c r="D24" i="27"/>
  <c r="C24" i="27"/>
  <c r="M23" i="27"/>
  <c r="L23" i="27"/>
  <c r="K23" i="27"/>
  <c r="J23" i="27"/>
  <c r="I23" i="27"/>
  <c r="H23" i="27"/>
  <c r="G23" i="27"/>
  <c r="F23" i="27"/>
  <c r="E23" i="27"/>
  <c r="D23" i="27"/>
  <c r="C23" i="27"/>
  <c r="M22" i="27"/>
  <c r="L22" i="27"/>
  <c r="K22" i="27"/>
  <c r="J22" i="27"/>
  <c r="I22" i="27"/>
  <c r="H22" i="27"/>
  <c r="G22" i="27"/>
  <c r="F22" i="27"/>
  <c r="E22" i="27"/>
  <c r="D22" i="27"/>
  <c r="C22" i="27"/>
  <c r="M21" i="27"/>
  <c r="L21" i="27"/>
  <c r="K21" i="27"/>
  <c r="J21" i="27"/>
  <c r="I21" i="27"/>
  <c r="H21" i="27"/>
  <c r="G21" i="27"/>
  <c r="F21" i="27"/>
  <c r="E21" i="27"/>
  <c r="D21" i="27"/>
  <c r="C21" i="27"/>
  <c r="M20" i="27"/>
  <c r="L20" i="27"/>
  <c r="K20" i="27"/>
  <c r="J20" i="27"/>
  <c r="I20" i="27"/>
  <c r="H20" i="27"/>
  <c r="G20" i="27"/>
  <c r="F20" i="27"/>
  <c r="E20" i="27"/>
  <c r="D20" i="27"/>
  <c r="C20" i="27"/>
  <c r="M19" i="27"/>
  <c r="L19" i="27"/>
  <c r="K19" i="27"/>
  <c r="J19" i="27"/>
  <c r="I19" i="27"/>
  <c r="H19" i="27"/>
  <c r="G19" i="27"/>
  <c r="F19" i="27"/>
  <c r="E19" i="27"/>
  <c r="D19" i="27"/>
  <c r="C19" i="27"/>
  <c r="M18" i="27"/>
  <c r="L18" i="27"/>
  <c r="K18" i="27"/>
  <c r="J18" i="27"/>
  <c r="I18" i="27"/>
  <c r="H18" i="27"/>
  <c r="G18" i="27"/>
  <c r="F18" i="27"/>
  <c r="E18" i="27"/>
  <c r="D18" i="27"/>
  <c r="C18" i="27"/>
  <c r="M17" i="27"/>
  <c r="L17" i="27"/>
  <c r="K17" i="27"/>
  <c r="J17" i="27"/>
  <c r="I17" i="27"/>
  <c r="H17" i="27"/>
  <c r="G17" i="27"/>
  <c r="F17" i="27"/>
  <c r="E17" i="27"/>
  <c r="D17" i="27"/>
  <c r="C17" i="27"/>
  <c r="L16" i="27"/>
  <c r="K16" i="27"/>
  <c r="J16" i="27"/>
  <c r="I16" i="27"/>
  <c r="H16" i="27"/>
  <c r="G16" i="27"/>
  <c r="F16" i="27"/>
  <c r="E16" i="27"/>
  <c r="D16" i="27"/>
  <c r="C16" i="27"/>
  <c r="M15" i="27"/>
  <c r="K15" i="27"/>
  <c r="J15" i="27"/>
  <c r="I15" i="27"/>
  <c r="H15" i="27"/>
  <c r="G15" i="27"/>
  <c r="F15" i="27"/>
  <c r="E15" i="27"/>
  <c r="D15" i="27"/>
  <c r="C15" i="27"/>
  <c r="M14" i="27"/>
  <c r="L14" i="27"/>
  <c r="J14" i="27"/>
  <c r="I14" i="27"/>
  <c r="H14" i="27"/>
  <c r="G14" i="27"/>
  <c r="F14" i="27"/>
  <c r="E14" i="27"/>
  <c r="D14" i="27"/>
  <c r="C14" i="27"/>
  <c r="M13" i="27"/>
  <c r="L13" i="27"/>
  <c r="K13" i="27"/>
  <c r="I13" i="27"/>
  <c r="H13" i="27"/>
  <c r="G13" i="27"/>
  <c r="F13" i="27"/>
  <c r="E13" i="27"/>
  <c r="D13" i="27"/>
  <c r="C13" i="27"/>
  <c r="M12" i="27"/>
  <c r="L12" i="27"/>
  <c r="K12" i="27"/>
  <c r="J12" i="27"/>
  <c r="H12" i="27"/>
  <c r="G12" i="27"/>
  <c r="F12" i="27"/>
  <c r="E12" i="27"/>
  <c r="D12" i="27"/>
  <c r="C12" i="27"/>
  <c r="D3" i="27" s="1"/>
  <c r="M11" i="27"/>
  <c r="L11" i="27"/>
  <c r="K11" i="27"/>
  <c r="J11" i="27"/>
  <c r="I11" i="27"/>
  <c r="G11" i="27"/>
  <c r="F11" i="27"/>
  <c r="E11" i="27"/>
  <c r="D11" i="27"/>
  <c r="C11" i="27"/>
  <c r="M10" i="27"/>
  <c r="L10" i="27"/>
  <c r="K10" i="27"/>
  <c r="J10" i="27"/>
  <c r="I10" i="27"/>
  <c r="H10" i="27"/>
  <c r="F10" i="27"/>
  <c r="E10" i="27"/>
  <c r="D10" i="27"/>
  <c r="C10" i="27"/>
  <c r="M9" i="27"/>
  <c r="L9" i="27"/>
  <c r="K9" i="27"/>
  <c r="J9" i="27"/>
  <c r="I9" i="27"/>
  <c r="H9" i="27"/>
  <c r="G9" i="27"/>
  <c r="E9" i="27"/>
  <c r="D9" i="27"/>
  <c r="C9" i="27"/>
  <c r="M8" i="27"/>
  <c r="L8" i="27"/>
  <c r="K8" i="27"/>
  <c r="J8" i="27"/>
  <c r="I8" i="27"/>
  <c r="H8" i="27"/>
  <c r="G8" i="27"/>
  <c r="D8" i="27"/>
  <c r="C8" i="27"/>
  <c r="M7" i="27"/>
  <c r="L7" i="27"/>
  <c r="L26" i="27" s="1"/>
  <c r="K7" i="27"/>
  <c r="J7" i="27"/>
  <c r="I7" i="27"/>
  <c r="H7" i="27"/>
  <c r="H26" i="27" s="1"/>
  <c r="G7" i="27"/>
  <c r="F7" i="27"/>
  <c r="E7" i="27"/>
  <c r="C7" i="27"/>
  <c r="V6" i="27"/>
  <c r="U6" i="27"/>
  <c r="T6" i="27"/>
  <c r="S6" i="27"/>
  <c r="R6" i="27"/>
  <c r="Q6" i="27"/>
  <c r="P6" i="27"/>
  <c r="O6" i="27"/>
  <c r="N6" i="27"/>
  <c r="M6" i="27"/>
  <c r="K6" i="27"/>
  <c r="J6" i="27"/>
  <c r="I6" i="27"/>
  <c r="H6" i="27"/>
  <c r="G6" i="27"/>
  <c r="F6" i="27"/>
  <c r="E6" i="27"/>
  <c r="D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6" i="27"/>
  <c r="A6" i="27"/>
  <c r="J5" i="27"/>
  <c r="I5" i="27"/>
  <c r="H5" i="27"/>
  <c r="G5" i="27"/>
  <c r="F5" i="27"/>
  <c r="E5" i="27"/>
  <c r="D5" i="27"/>
  <c r="A13" i="27"/>
  <c r="A12" i="27"/>
  <c r="A11" i="27"/>
  <c r="A10" i="27"/>
  <c r="A9" i="27"/>
  <c r="A8" i="27"/>
  <c r="A7" i="27"/>
  <c r="K5" i="27"/>
  <c r="A14" i="27"/>
  <c r="A15" i="27"/>
  <c r="A16" i="27"/>
  <c r="L5" i="27"/>
  <c r="M5" i="27"/>
  <c r="A17" i="27"/>
  <c r="N5" i="27"/>
  <c r="A18" i="27"/>
  <c r="O5" i="27"/>
  <c r="A19" i="27"/>
  <c r="P5" i="27"/>
  <c r="A20" i="27"/>
  <c r="A21" i="27"/>
  <c r="A22" i="27"/>
  <c r="A23" i="27"/>
  <c r="A24" i="27"/>
  <c r="A25" i="27"/>
  <c r="Q5" i="27"/>
  <c r="R5" i="27"/>
  <c r="S5" i="27"/>
  <c r="T5" i="27"/>
  <c r="U5" i="27"/>
  <c r="V5" i="27"/>
  <c r="C5" i="28"/>
  <c r="B7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6" i="28"/>
  <c r="A6" i="28"/>
  <c r="J5" i="28"/>
  <c r="I5" i="28"/>
  <c r="H5" i="28"/>
  <c r="G5" i="28"/>
  <c r="F5" i="28"/>
  <c r="E5" i="28"/>
  <c r="D5" i="28"/>
  <c r="A13" i="28"/>
  <c r="A12" i="28"/>
  <c r="A11" i="28"/>
  <c r="A10" i="28"/>
  <c r="A9" i="28"/>
  <c r="A8" i="28"/>
  <c r="A7" i="28"/>
  <c r="K5" i="28"/>
  <c r="A14" i="28"/>
  <c r="A15" i="28"/>
  <c r="A16" i="28"/>
  <c r="L5" i="28"/>
  <c r="M5" i="28"/>
  <c r="A17" i="28"/>
  <c r="N5" i="28"/>
  <c r="A18" i="28"/>
  <c r="O5" i="28"/>
  <c r="A19" i="28"/>
  <c r="P5" i="28"/>
  <c r="A20" i="28"/>
  <c r="A21" i="28"/>
  <c r="A22" i="28"/>
  <c r="A23" i="28"/>
  <c r="A24" i="28"/>
  <c r="A25" i="28"/>
  <c r="Q5" i="28"/>
  <c r="R5" i="28"/>
  <c r="S5" i="28"/>
  <c r="T5" i="28"/>
  <c r="U5" i="28"/>
  <c r="V5" i="28"/>
  <c r="A35" i="29"/>
  <c r="A5" i="29"/>
  <c r="A7" i="29"/>
  <c r="A8" i="29"/>
  <c r="A10" i="29"/>
  <c r="A12" i="29"/>
  <c r="A14" i="29"/>
  <c r="A15" i="29"/>
  <c r="A17" i="29"/>
  <c r="A19" i="29"/>
  <c r="A21" i="29"/>
  <c r="A22" i="29"/>
  <c r="A24" i="29"/>
  <c r="A26" i="29"/>
  <c r="A28" i="29"/>
  <c r="A29" i="29"/>
  <c r="A31" i="29"/>
  <c r="A33" i="29"/>
  <c r="A3" i="29"/>
  <c r="A1" i="29"/>
  <c r="C5" i="24"/>
  <c r="C4" i="24"/>
  <c r="C2" i="24"/>
  <c r="L50" i="2"/>
  <c r="D83" i="2" s="1"/>
  <c r="E10" i="13"/>
  <c r="K12" i="13"/>
  <c r="E32" i="13"/>
  <c r="E16" i="13"/>
  <c r="E10" i="7"/>
  <c r="E15" i="7"/>
  <c r="E6" i="4"/>
  <c r="E10" i="4"/>
  <c r="E8" i="4"/>
  <c r="E12" i="4"/>
  <c r="K35" i="5"/>
  <c r="K39" i="5"/>
  <c r="K6" i="5"/>
  <c r="K10" i="5"/>
  <c r="K15" i="5"/>
  <c r="K32" i="13"/>
  <c r="K31" i="13"/>
  <c r="K35" i="13"/>
  <c r="E36" i="2"/>
  <c r="E12" i="2"/>
  <c r="K37" i="4"/>
  <c r="K11" i="4"/>
  <c r="K9" i="4"/>
  <c r="K7" i="8"/>
  <c r="K11" i="8"/>
  <c r="K6" i="8"/>
  <c r="K15" i="7"/>
  <c r="K11" i="7"/>
  <c r="E39" i="8"/>
  <c r="K15" i="8"/>
  <c r="E39" i="9"/>
  <c r="E31" i="9"/>
  <c r="E10" i="9"/>
  <c r="E15" i="10"/>
  <c r="E11" i="10"/>
  <c r="E34" i="11"/>
  <c r="E30" i="11"/>
  <c r="K10" i="11"/>
  <c r="K6" i="11"/>
  <c r="E34" i="13"/>
  <c r="E30" i="13"/>
  <c r="K10" i="13"/>
  <c r="K6" i="13"/>
  <c r="E6" i="14"/>
  <c r="E30" i="9"/>
  <c r="K10" i="9"/>
  <c r="E6" i="10"/>
  <c r="E36" i="9"/>
  <c r="K12" i="9"/>
  <c r="E15" i="9"/>
  <c r="E16" i="10"/>
  <c r="E39" i="11"/>
  <c r="E35" i="11"/>
  <c r="K11" i="11"/>
  <c r="E35" i="13"/>
  <c r="K11" i="13"/>
  <c r="E9" i="13"/>
  <c r="E14" i="13"/>
  <c r="K6" i="10"/>
  <c r="K10" i="10"/>
  <c r="K8" i="10"/>
  <c r="E14" i="8"/>
  <c r="E12" i="8"/>
  <c r="E14" i="10"/>
  <c r="F50" i="18"/>
  <c r="D81" i="18" s="1"/>
  <c r="F26" i="23"/>
  <c r="D78" i="23" s="1"/>
  <c r="F42" i="1" s="1"/>
  <c r="E7" i="8"/>
  <c r="E11" i="8"/>
  <c r="E6" i="8"/>
  <c r="E9" i="8"/>
  <c r="E15" i="8"/>
  <c r="E15" i="4"/>
  <c r="E9" i="4"/>
  <c r="E14" i="4"/>
  <c r="K15" i="2"/>
  <c r="E6" i="13"/>
  <c r="E8" i="13"/>
  <c r="E11" i="13"/>
  <c r="E12" i="13"/>
  <c r="E13" i="13"/>
  <c r="E15" i="14"/>
  <c r="E14" i="14"/>
  <c r="F50" i="2"/>
  <c r="D81" i="2" s="1"/>
  <c r="L50" i="12"/>
  <c r="D83" i="12" s="1"/>
  <c r="E31" i="12"/>
  <c r="E35" i="12"/>
  <c r="E37" i="12"/>
  <c r="E39" i="12"/>
  <c r="E30" i="12"/>
  <c r="E34" i="12"/>
  <c r="E36" i="12"/>
  <c r="E40" i="12"/>
  <c r="K30" i="8"/>
  <c r="K35" i="8"/>
  <c r="K36" i="8"/>
  <c r="K38" i="8"/>
  <c r="K39" i="8"/>
  <c r="K40" i="8"/>
  <c r="K31" i="8"/>
  <c r="K37" i="8"/>
  <c r="K34" i="12"/>
  <c r="K35" i="12"/>
  <c r="K36" i="12"/>
  <c r="K37" i="12"/>
  <c r="K30" i="12"/>
  <c r="K31" i="12"/>
  <c r="K39" i="12"/>
  <c r="K40" i="12"/>
  <c r="K30" i="10"/>
  <c r="K31" i="10"/>
  <c r="K37" i="10"/>
  <c r="K38" i="10"/>
  <c r="K39" i="10"/>
  <c r="K40" i="10"/>
  <c r="K34" i="10"/>
  <c r="K35" i="10"/>
  <c r="K40" i="2"/>
  <c r="K39" i="2"/>
  <c r="E40" i="2"/>
  <c r="E38" i="2"/>
  <c r="K16" i="2"/>
  <c r="K13" i="2"/>
  <c r="K9" i="2"/>
  <c r="K40" i="4"/>
  <c r="K38" i="4"/>
  <c r="K39" i="4"/>
  <c r="K36" i="4"/>
  <c r="K35" i="4"/>
  <c r="K34" i="4"/>
  <c r="E40" i="4"/>
  <c r="E38" i="4"/>
  <c r="E36" i="4"/>
  <c r="E34" i="4"/>
  <c r="K14" i="4"/>
  <c r="K8" i="4"/>
  <c r="E14" i="5"/>
  <c r="K10" i="7"/>
  <c r="E38" i="8"/>
  <c r="E36" i="8"/>
  <c r="K14" i="8"/>
  <c r="K36" i="9"/>
  <c r="K16" i="10"/>
  <c r="K9" i="10"/>
  <c r="K36" i="11"/>
  <c r="K35" i="11"/>
  <c r="K34" i="11"/>
  <c r="K31" i="11"/>
  <c r="K16" i="11"/>
  <c r="K16" i="12"/>
  <c r="K12" i="12"/>
  <c r="K11" i="12"/>
  <c r="K7" i="12"/>
  <c r="K40" i="13"/>
  <c r="K36" i="13"/>
  <c r="K34" i="13"/>
  <c r="K30" i="13"/>
  <c r="E40" i="13"/>
  <c r="E38" i="13"/>
  <c r="E36" i="13"/>
  <c r="K8" i="13"/>
  <c r="K38" i="2"/>
  <c r="K37" i="2"/>
  <c r="K36" i="2"/>
  <c r="K35" i="2"/>
  <c r="K34" i="2"/>
  <c r="K31" i="9"/>
  <c r="K8" i="12"/>
  <c r="K38" i="13"/>
  <c r="F50" i="13"/>
  <c r="D81" i="13" s="1"/>
  <c r="F50" i="10"/>
  <c r="D81" i="10" s="1"/>
  <c r="F50" i="16"/>
  <c r="D81" i="16" s="1"/>
  <c r="E7" i="11"/>
  <c r="E15" i="11"/>
  <c r="E14" i="11"/>
  <c r="E16" i="11"/>
  <c r="F50" i="11"/>
  <c r="D81" i="11" s="1"/>
  <c r="K9" i="8"/>
  <c r="K8" i="8"/>
  <c r="K12" i="8"/>
  <c r="K16" i="8"/>
  <c r="E13" i="14"/>
  <c r="K31" i="14"/>
  <c r="K35" i="14"/>
  <c r="K37" i="14"/>
  <c r="K39" i="14"/>
  <c r="K30" i="14"/>
  <c r="K13" i="12"/>
  <c r="K10" i="12"/>
  <c r="K14" i="13"/>
  <c r="E31" i="2"/>
  <c r="E39" i="2"/>
  <c r="E37" i="2"/>
  <c r="E38" i="9"/>
  <c r="E37" i="9"/>
  <c r="K9" i="9"/>
  <c r="K11" i="10"/>
  <c r="K13" i="10"/>
  <c r="K50" i="23"/>
  <c r="C83" i="23" s="1"/>
  <c r="T27" i="28" l="1"/>
  <c r="T27" i="38" s="1"/>
  <c r="T27" i="39" s="1"/>
  <c r="G26" i="26"/>
  <c r="M26" i="28"/>
  <c r="E26" i="28"/>
  <c r="S27" i="27"/>
  <c r="S27" i="28" s="1"/>
  <c r="S27" i="38" s="1"/>
  <c r="S27" i="39" s="1"/>
  <c r="F26" i="27"/>
  <c r="G26" i="27"/>
  <c r="D26" i="27"/>
  <c r="K26" i="25"/>
  <c r="E26" i="27"/>
  <c r="N26" i="26"/>
  <c r="N27" i="26" s="1"/>
  <c r="C26" i="26"/>
  <c r="I26" i="26"/>
  <c r="I27" i="26" s="1"/>
  <c r="P26" i="27"/>
  <c r="J26" i="28"/>
  <c r="R26" i="28"/>
  <c r="O26" i="25"/>
  <c r="O27" i="26" s="1"/>
  <c r="K26" i="27"/>
  <c r="R26" i="27"/>
  <c r="R27" i="27" s="1"/>
  <c r="D26" i="28"/>
  <c r="J26" i="27"/>
  <c r="N26" i="27"/>
  <c r="O26" i="27"/>
  <c r="C26" i="27"/>
  <c r="M26" i="27"/>
  <c r="Q26" i="27"/>
  <c r="I26" i="27"/>
  <c r="H26" i="28"/>
  <c r="P26" i="28"/>
  <c r="I26" i="28"/>
  <c r="Q26" i="28"/>
  <c r="H26" i="26"/>
  <c r="H27" i="26" s="1"/>
  <c r="H27" i="27" s="1"/>
  <c r="P26" i="26"/>
  <c r="P27" i="26" s="1"/>
  <c r="P27" i="27" s="1"/>
  <c r="D26" i="26"/>
  <c r="J26" i="25"/>
  <c r="D26" i="25"/>
  <c r="K26" i="26"/>
  <c r="E26" i="26"/>
  <c r="J26" i="26"/>
  <c r="C26" i="25"/>
  <c r="Q26" i="25"/>
  <c r="Q27" i="26" s="1"/>
  <c r="Q27" i="27" s="1"/>
  <c r="K26" i="28"/>
  <c r="L26" i="28"/>
  <c r="L27" i="26"/>
  <c r="L27" i="27" s="1"/>
  <c r="E27" i="26"/>
  <c r="M27" i="26"/>
  <c r="F27" i="26"/>
  <c r="F27" i="27" s="1"/>
  <c r="F27" i="28" s="1"/>
  <c r="F27" i="38" s="1"/>
  <c r="F27" i="39" s="1"/>
  <c r="G27" i="26"/>
  <c r="L50" i="18"/>
  <c r="D83" i="18" s="1"/>
  <c r="D82" i="12"/>
  <c r="J31" i="1" s="1"/>
  <c r="D84" i="12"/>
  <c r="L31" i="1" s="1"/>
  <c r="D80" i="12"/>
  <c r="H31" i="1" s="1"/>
  <c r="D86" i="12"/>
  <c r="D88" i="12"/>
  <c r="P31" i="1" s="1"/>
  <c r="E83" i="12"/>
  <c r="E83" i="10"/>
  <c r="D80" i="22"/>
  <c r="H41" i="1" s="1"/>
  <c r="D82" i="22"/>
  <c r="J41" i="1" s="1"/>
  <c r="D84" i="22"/>
  <c r="L41" i="1" s="1"/>
  <c r="D86" i="22"/>
  <c r="D88" i="22"/>
  <c r="P41" i="1" s="1"/>
  <c r="E79" i="22"/>
  <c r="E81" i="18"/>
  <c r="E83" i="13"/>
  <c r="E81" i="11"/>
  <c r="E79" i="11"/>
  <c r="K32" i="12"/>
  <c r="E81" i="14"/>
  <c r="E81" i="21"/>
  <c r="E79" i="20"/>
  <c r="D80" i="19"/>
  <c r="H38" i="1" s="1"/>
  <c r="D82" i="19"/>
  <c r="J38" i="1" s="1"/>
  <c r="D84" i="19"/>
  <c r="L38" i="1" s="1"/>
  <c r="D86" i="19"/>
  <c r="D88" i="19"/>
  <c r="P38" i="1" s="1"/>
  <c r="E78" i="19"/>
  <c r="E81" i="19"/>
  <c r="E81" i="17"/>
  <c r="E79" i="16"/>
  <c r="E83" i="4"/>
  <c r="E78" i="4"/>
  <c r="E78" i="7"/>
  <c r="E83" i="8"/>
  <c r="E78" i="10"/>
  <c r="E81" i="12"/>
  <c r="E81" i="15"/>
  <c r="D88" i="2"/>
  <c r="P23" i="1" s="1"/>
  <c r="D86" i="2"/>
  <c r="N23" i="1" s="1"/>
  <c r="E83" i="9"/>
  <c r="D80" i="23"/>
  <c r="H42" i="1" s="1"/>
  <c r="D82" i="23"/>
  <c r="J42" i="1" s="1"/>
  <c r="D84" i="23"/>
  <c r="L42" i="1" s="1"/>
  <c r="D88" i="23"/>
  <c r="P42" i="1" s="1"/>
  <c r="D86" i="23"/>
  <c r="E81" i="23"/>
  <c r="D84" i="21"/>
  <c r="L40" i="1" s="1"/>
  <c r="D80" i="21"/>
  <c r="H40" i="1" s="1"/>
  <c r="D82" i="21"/>
  <c r="J40" i="1" s="1"/>
  <c r="D88" i="21"/>
  <c r="P40" i="1" s="1"/>
  <c r="D86" i="21"/>
  <c r="E78" i="21"/>
  <c r="E78" i="18"/>
  <c r="E78" i="17"/>
  <c r="D80" i="16"/>
  <c r="H35" i="1" s="1"/>
  <c r="D82" i="16"/>
  <c r="J35" i="1" s="1"/>
  <c r="D84" i="16"/>
  <c r="L35" i="1" s="1"/>
  <c r="D88" i="16"/>
  <c r="P35" i="1" s="1"/>
  <c r="D86" i="16"/>
  <c r="E83" i="16"/>
  <c r="E79" i="15"/>
  <c r="E79" i="14"/>
  <c r="E11" i="2"/>
  <c r="K38" i="5"/>
  <c r="E79" i="5"/>
  <c r="D80" i="7"/>
  <c r="H26" i="1" s="1"/>
  <c r="D82" i="7"/>
  <c r="J26" i="1" s="1"/>
  <c r="D84" i="7"/>
  <c r="L26" i="1" s="1"/>
  <c r="D88" i="7"/>
  <c r="P26" i="1" s="1"/>
  <c r="D86" i="7"/>
  <c r="E40" i="8"/>
  <c r="E78" i="8"/>
  <c r="E40" i="9"/>
  <c r="E81" i="10"/>
  <c r="E79" i="13"/>
  <c r="E83" i="20"/>
  <c r="D80" i="15"/>
  <c r="H34" i="1" s="1"/>
  <c r="D82" i="15"/>
  <c r="J34" i="1" s="1"/>
  <c r="D84" i="15"/>
  <c r="L34" i="1" s="1"/>
  <c r="D88" i="15"/>
  <c r="P34" i="1" s="1"/>
  <c r="D86" i="15"/>
  <c r="E83" i="15"/>
  <c r="E83" i="14"/>
  <c r="D84" i="4"/>
  <c r="L24" i="1" s="1"/>
  <c r="D80" i="4"/>
  <c r="H24" i="1" s="1"/>
  <c r="D82" i="4"/>
  <c r="J24" i="1" s="1"/>
  <c r="D86" i="4"/>
  <c r="D88" i="4"/>
  <c r="P24" i="1" s="1"/>
  <c r="D82" i="5"/>
  <c r="J25" i="1" s="1"/>
  <c r="D84" i="5"/>
  <c r="L25" i="1" s="1"/>
  <c r="D80" i="5"/>
  <c r="H25" i="1" s="1"/>
  <c r="D88" i="5"/>
  <c r="P25" i="1" s="1"/>
  <c r="D86" i="5"/>
  <c r="E81" i="5"/>
  <c r="E78" i="5"/>
  <c r="E35" i="8"/>
  <c r="K38" i="9"/>
  <c r="K44" i="12"/>
  <c r="E16" i="12"/>
  <c r="E78" i="12"/>
  <c r="K12" i="15"/>
  <c r="E78" i="15"/>
  <c r="E80" i="15" s="1"/>
  <c r="E82" i="15" s="1"/>
  <c r="E84" i="15" s="1"/>
  <c r="E86" i="15" s="1"/>
  <c r="K9" i="16"/>
  <c r="E83" i="11"/>
  <c r="E79" i="19"/>
  <c r="E80" i="19" s="1"/>
  <c r="E82" i="19" s="1"/>
  <c r="E79" i="18"/>
  <c r="D80" i="17"/>
  <c r="D82" i="17"/>
  <c r="J36" i="1" s="1"/>
  <c r="D84" i="17"/>
  <c r="L36" i="1" s="1"/>
  <c r="D88" i="17"/>
  <c r="P36" i="1" s="1"/>
  <c r="D86" i="17"/>
  <c r="E79" i="17"/>
  <c r="E35" i="4"/>
  <c r="E79" i="4"/>
  <c r="E14" i="7"/>
  <c r="E81" i="8"/>
  <c r="E34" i="9"/>
  <c r="D80" i="13"/>
  <c r="H32" i="1" s="1"/>
  <c r="D82" i="13"/>
  <c r="J32" i="1" s="1"/>
  <c r="D84" i="13"/>
  <c r="L32" i="1" s="1"/>
  <c r="D88" i="13"/>
  <c r="P32" i="1" s="1"/>
  <c r="D86" i="13"/>
  <c r="E78" i="13"/>
  <c r="E80" i="13" s="1"/>
  <c r="E81" i="16"/>
  <c r="E79" i="23"/>
  <c r="E78" i="22"/>
  <c r="E80" i="22" s="1"/>
  <c r="E79" i="21"/>
  <c r="D80" i="20"/>
  <c r="H39" i="1" s="1"/>
  <c r="D82" i="20"/>
  <c r="J39" i="1" s="1"/>
  <c r="D84" i="20"/>
  <c r="L39" i="1" s="1"/>
  <c r="D86" i="20"/>
  <c r="D88" i="20"/>
  <c r="P39" i="1" s="1"/>
  <c r="E81" i="20"/>
  <c r="D80" i="18"/>
  <c r="H37" i="1" s="1"/>
  <c r="D82" i="18"/>
  <c r="D84" i="18"/>
  <c r="L37" i="1" s="1"/>
  <c r="D86" i="18"/>
  <c r="D88" i="18"/>
  <c r="P37" i="1" s="1"/>
  <c r="E81" i="4"/>
  <c r="D80" i="8"/>
  <c r="H27" i="1" s="1"/>
  <c r="D82" i="8"/>
  <c r="J27" i="1" s="1"/>
  <c r="D84" i="8"/>
  <c r="L27" i="1" s="1"/>
  <c r="D88" i="8"/>
  <c r="P27" i="1" s="1"/>
  <c r="D86" i="8"/>
  <c r="D84" i="9"/>
  <c r="L28" i="1" s="1"/>
  <c r="D80" i="9"/>
  <c r="H28" i="1" s="1"/>
  <c r="D82" i="9"/>
  <c r="J28" i="1" s="1"/>
  <c r="D86" i="9"/>
  <c r="D88" i="9"/>
  <c r="P28" i="1" s="1"/>
  <c r="E79" i="9"/>
  <c r="K23" i="10"/>
  <c r="K7" i="10"/>
  <c r="E79" i="10"/>
  <c r="E81" i="13"/>
  <c r="E83" i="5"/>
  <c r="E78" i="20"/>
  <c r="E80" i="20" s="1"/>
  <c r="E82" i="20" s="1"/>
  <c r="E84" i="20" s="1"/>
  <c r="E86" i="20" s="1"/>
  <c r="E88" i="20" s="1"/>
  <c r="E83" i="19"/>
  <c r="E83" i="18"/>
  <c r="E83" i="17"/>
  <c r="E79" i="7"/>
  <c r="E81" i="9"/>
  <c r="D82" i="10"/>
  <c r="J29" i="1" s="1"/>
  <c r="D84" i="10"/>
  <c r="L29" i="1" s="1"/>
  <c r="D80" i="10"/>
  <c r="H29" i="1" s="1"/>
  <c r="D88" i="10"/>
  <c r="P29" i="1" s="1"/>
  <c r="D86" i="10"/>
  <c r="K15" i="12"/>
  <c r="D80" i="14"/>
  <c r="H33" i="1" s="1"/>
  <c r="D82" i="14"/>
  <c r="J33" i="1" s="1"/>
  <c r="D84" i="14"/>
  <c r="L33" i="1" s="1"/>
  <c r="D88" i="14"/>
  <c r="P33" i="1" s="1"/>
  <c r="D86" i="14"/>
  <c r="E78" i="16"/>
  <c r="E79" i="12"/>
  <c r="E78" i="23"/>
  <c r="E80" i="23" s="1"/>
  <c r="E82" i="23" s="1"/>
  <c r="E84" i="23" s="1"/>
  <c r="E86" i="23" s="1"/>
  <c r="E88" i="23" s="1"/>
  <c r="E83" i="23"/>
  <c r="E81" i="22"/>
  <c r="E83" i="21"/>
  <c r="K18" i="7"/>
  <c r="E79" i="8"/>
  <c r="K44" i="9"/>
  <c r="K32" i="9"/>
  <c r="E43" i="9"/>
  <c r="E78" i="9"/>
  <c r="D82" i="11"/>
  <c r="J30" i="1" s="1"/>
  <c r="D84" i="11"/>
  <c r="L30" i="1" s="1"/>
  <c r="D80" i="11"/>
  <c r="H30" i="1" s="1"/>
  <c r="D86" i="11"/>
  <c r="D88" i="11"/>
  <c r="P30" i="1" s="1"/>
  <c r="E78" i="11"/>
  <c r="E80" i="11" s="1"/>
  <c r="E82" i="11" s="1"/>
  <c r="E84" i="11" s="1"/>
  <c r="E86" i="11" s="1"/>
  <c r="K33" i="12"/>
  <c r="E78" i="14"/>
  <c r="E80" i="14" s="1"/>
  <c r="K18" i="15"/>
  <c r="K8" i="15"/>
  <c r="E6" i="15"/>
  <c r="E16" i="16"/>
  <c r="E18" i="2"/>
  <c r="E9" i="2"/>
  <c r="E17" i="2"/>
  <c r="E8" i="2"/>
  <c r="E15" i="2"/>
  <c r="E14" i="2"/>
  <c r="E13" i="2"/>
  <c r="E10" i="2"/>
  <c r="F50" i="8"/>
  <c r="D81" i="8" s="1"/>
  <c r="F26" i="22"/>
  <c r="D78" i="22" s="1"/>
  <c r="F41" i="1" s="1"/>
  <c r="K12" i="7"/>
  <c r="E41" i="8"/>
  <c r="E37" i="8"/>
  <c r="E39" i="10"/>
  <c r="E46" i="11"/>
  <c r="K20" i="7"/>
  <c r="E46" i="8"/>
  <c r="K23" i="8"/>
  <c r="K24" i="9"/>
  <c r="E32" i="10"/>
  <c r="E43" i="11"/>
  <c r="E32" i="11"/>
  <c r="E48" i="5"/>
  <c r="K19" i="7"/>
  <c r="E33" i="8"/>
  <c r="K22" i="8"/>
  <c r="K22" i="9"/>
  <c r="E46" i="10"/>
  <c r="E30" i="10"/>
  <c r="E42" i="11"/>
  <c r="E31" i="11"/>
  <c r="K22" i="13"/>
  <c r="E42" i="5"/>
  <c r="K14" i="7"/>
  <c r="E43" i="8"/>
  <c r="E30" i="8"/>
  <c r="E42" i="10"/>
  <c r="E40" i="5"/>
  <c r="E42" i="8"/>
  <c r="E41" i="10"/>
  <c r="K46" i="4"/>
  <c r="K22" i="2"/>
  <c r="K19" i="2"/>
  <c r="K42" i="2"/>
  <c r="K48" i="13"/>
  <c r="E46" i="13"/>
  <c r="K43" i="13"/>
  <c r="E44" i="13"/>
  <c r="K41" i="13"/>
  <c r="E43" i="13"/>
  <c r="E42" i="13"/>
  <c r="E41" i="13"/>
  <c r="K33" i="2"/>
  <c r="E43" i="2"/>
  <c r="E48" i="4"/>
  <c r="K22" i="4"/>
  <c r="K34" i="5"/>
  <c r="E39" i="5"/>
  <c r="K41" i="8"/>
  <c r="E48" i="12"/>
  <c r="K17" i="12"/>
  <c r="K48" i="2"/>
  <c r="E42" i="2"/>
  <c r="K43" i="5"/>
  <c r="E38" i="5"/>
  <c r="K22" i="5"/>
  <c r="K20" i="8"/>
  <c r="E41" i="2"/>
  <c r="K42" i="5"/>
  <c r="E37" i="5"/>
  <c r="K32" i="8"/>
  <c r="K32" i="10"/>
  <c r="E46" i="12"/>
  <c r="K46" i="2"/>
  <c r="E48" i="2"/>
  <c r="E34" i="2"/>
  <c r="K43" i="4"/>
  <c r="K40" i="5"/>
  <c r="E36" i="5"/>
  <c r="K20" i="5"/>
  <c r="K17" i="7"/>
  <c r="K18" i="8"/>
  <c r="K42" i="9"/>
  <c r="K30" i="9"/>
  <c r="K15" i="10"/>
  <c r="E42" i="12"/>
  <c r="E33" i="2"/>
  <c r="E43" i="4"/>
  <c r="K48" i="5"/>
  <c r="E46" i="5"/>
  <c r="E34" i="5"/>
  <c r="K17" i="5"/>
  <c r="K16" i="7"/>
  <c r="K17" i="8"/>
  <c r="K9" i="12"/>
  <c r="E46" i="2"/>
  <c r="E42" i="4"/>
  <c r="E44" i="5"/>
  <c r="K43" i="2"/>
  <c r="E39" i="4"/>
  <c r="K46" i="5"/>
  <c r="K36" i="5"/>
  <c r="K48" i="10"/>
  <c r="K43" i="8"/>
  <c r="K16" i="13"/>
  <c r="E37" i="13"/>
  <c r="E83" i="2"/>
  <c r="K31" i="2"/>
  <c r="E41" i="4"/>
  <c r="E33" i="4"/>
  <c r="K33" i="9"/>
  <c r="E33" i="9"/>
  <c r="E24" i="12"/>
  <c r="K18" i="4"/>
  <c r="K8" i="7"/>
  <c r="K19" i="10"/>
  <c r="K18" i="10"/>
  <c r="K47" i="8"/>
  <c r="K33" i="8"/>
  <c r="K41" i="10"/>
  <c r="K49" i="12"/>
  <c r="E49" i="12"/>
  <c r="E45" i="12"/>
  <c r="E41" i="12"/>
  <c r="K46" i="13"/>
  <c r="K42" i="13"/>
  <c r="K33" i="5"/>
  <c r="K49" i="2"/>
  <c r="K41" i="2"/>
  <c r="K23" i="2"/>
  <c r="K14" i="2"/>
  <c r="K42" i="4"/>
  <c r="E44" i="4"/>
  <c r="E32" i="4"/>
  <c r="K25" i="4"/>
  <c r="K21" i="4"/>
  <c r="K12" i="4"/>
  <c r="K41" i="5"/>
  <c r="K31" i="5"/>
  <c r="E43" i="5"/>
  <c r="E35" i="5"/>
  <c r="E31" i="5"/>
  <c r="K24" i="5"/>
  <c r="K19" i="5"/>
  <c r="K9" i="5"/>
  <c r="K7" i="7"/>
  <c r="K46" i="8"/>
  <c r="K42" i="8"/>
  <c r="K45" i="9"/>
  <c r="K13" i="9"/>
  <c r="K44" i="10"/>
  <c r="E44" i="10"/>
  <c r="E35" i="10"/>
  <c r="E31" i="10"/>
  <c r="K25" i="10"/>
  <c r="K21" i="10"/>
  <c r="K17" i="10"/>
  <c r="K14" i="11"/>
  <c r="K48" i="12"/>
  <c r="E44" i="12"/>
  <c r="K45" i="13"/>
  <c r="K24" i="16"/>
  <c r="K19" i="16"/>
  <c r="K13" i="16"/>
  <c r="K8" i="16"/>
  <c r="E11" i="16"/>
  <c r="K8" i="2"/>
  <c r="K45" i="4"/>
  <c r="K41" i="4"/>
  <c r="K32" i="4"/>
  <c r="K24" i="4"/>
  <c r="K20" i="4"/>
  <c r="K18" i="5"/>
  <c r="K45" i="8"/>
  <c r="K48" i="9"/>
  <c r="K21" i="9"/>
  <c r="K43" i="10"/>
  <c r="K33" i="10"/>
  <c r="E43" i="10"/>
  <c r="E38" i="10"/>
  <c r="E34" i="10"/>
  <c r="K24" i="10"/>
  <c r="K20" i="10"/>
  <c r="K25" i="11"/>
  <c r="K21" i="11"/>
  <c r="K47" i="12"/>
  <c r="E43" i="12"/>
  <c r="E33" i="12"/>
  <c r="K6" i="15"/>
  <c r="E11" i="15"/>
  <c r="K23" i="16"/>
  <c r="K12" i="16"/>
  <c r="K7" i="16"/>
  <c r="K20" i="2"/>
  <c r="K48" i="4"/>
  <c r="K23" i="4"/>
  <c r="K19" i="4"/>
  <c r="K10" i="4"/>
  <c r="E49" i="5"/>
  <c r="E45" i="5"/>
  <c r="E41" i="5"/>
  <c r="K46" i="10"/>
  <c r="E33" i="10"/>
  <c r="K24" i="11"/>
  <c r="K19" i="11"/>
  <c r="K8" i="11"/>
  <c r="K46" i="12"/>
  <c r="L50" i="17"/>
  <c r="D83" i="17" s="1"/>
  <c r="L50" i="21"/>
  <c r="D83" i="21" s="1"/>
  <c r="L50" i="13"/>
  <c r="D83" i="13" s="1"/>
  <c r="L50" i="14"/>
  <c r="D83" i="14" s="1"/>
  <c r="L50" i="10"/>
  <c r="D83" i="10" s="1"/>
  <c r="L50" i="19"/>
  <c r="D83" i="19" s="1"/>
  <c r="L50" i="15"/>
  <c r="D83" i="15" s="1"/>
  <c r="L50" i="9"/>
  <c r="D83" i="9" s="1"/>
  <c r="L50" i="4"/>
  <c r="D83" i="4" s="1"/>
  <c r="E33" i="13"/>
  <c r="L50" i="23"/>
  <c r="D83" i="23" s="1"/>
  <c r="L50" i="16"/>
  <c r="D83" i="16" s="1"/>
  <c r="L50" i="20"/>
  <c r="D83" i="20" s="1"/>
  <c r="L50" i="22"/>
  <c r="D83" i="22" s="1"/>
  <c r="L50" i="8"/>
  <c r="D83" i="8" s="1"/>
  <c r="F50" i="17"/>
  <c r="D81" i="17" s="1"/>
  <c r="F50" i="12"/>
  <c r="D81" i="12" s="1"/>
  <c r="F50" i="14"/>
  <c r="D81" i="14" s="1"/>
  <c r="F50" i="20"/>
  <c r="D81" i="20" s="1"/>
  <c r="E6" i="12"/>
  <c r="E25" i="12"/>
  <c r="F50" i="5"/>
  <c r="D81" i="5" s="1"/>
  <c r="F50" i="23"/>
  <c r="D81" i="23" s="1"/>
  <c r="F50" i="22"/>
  <c r="D81" i="22" s="1"/>
  <c r="F50" i="9"/>
  <c r="D81" i="9" s="1"/>
  <c r="K9" i="11"/>
  <c r="F50" i="4"/>
  <c r="D81" i="4" s="1"/>
  <c r="F50" i="19"/>
  <c r="D81" i="19" s="1"/>
  <c r="F50" i="21"/>
  <c r="D81" i="21" s="1"/>
  <c r="K17" i="11"/>
  <c r="E10" i="12"/>
  <c r="E24" i="7"/>
  <c r="E20" i="12"/>
  <c r="K21" i="2"/>
  <c r="E18" i="7"/>
  <c r="E20" i="8"/>
  <c r="K12" i="11"/>
  <c r="E18" i="12"/>
  <c r="E12" i="12"/>
  <c r="K13" i="4"/>
  <c r="E26" i="22"/>
  <c r="C78" i="22" s="1"/>
  <c r="E11" i="5"/>
  <c r="E8" i="11"/>
  <c r="E11" i="11"/>
  <c r="K12" i="2"/>
  <c r="K18" i="2"/>
  <c r="K17" i="4"/>
  <c r="E12" i="11"/>
  <c r="E10" i="11"/>
  <c r="K24" i="2"/>
  <c r="K10" i="2"/>
  <c r="E24" i="10"/>
  <c r="E17" i="11"/>
  <c r="K14" i="10"/>
  <c r="K18" i="13"/>
  <c r="K23" i="13"/>
  <c r="K7" i="15"/>
  <c r="E18" i="11"/>
  <c r="K18" i="12"/>
  <c r="K6" i="12"/>
  <c r="E11" i="12"/>
  <c r="E7" i="12"/>
  <c r="K20" i="13"/>
  <c r="K7" i="2"/>
  <c r="K23" i="9"/>
  <c r="E21" i="11"/>
  <c r="K22" i="12"/>
  <c r="E21" i="12"/>
  <c r="E17" i="12"/>
  <c r="E13" i="12"/>
  <c r="K17" i="13"/>
  <c r="K11" i="2"/>
  <c r="E24" i="11"/>
  <c r="E19" i="11"/>
  <c r="E8" i="12"/>
  <c r="E6" i="9"/>
  <c r="E25" i="9"/>
  <c r="E8" i="10"/>
  <c r="E25" i="10"/>
  <c r="K14" i="21"/>
  <c r="K25" i="21"/>
  <c r="E24" i="5"/>
  <c r="E20" i="9"/>
  <c r="E18" i="10"/>
  <c r="E8" i="15"/>
  <c r="E9" i="16"/>
  <c r="K23" i="5"/>
  <c r="K23" i="7"/>
  <c r="E16" i="8"/>
  <c r="E25" i="8"/>
  <c r="E24" i="9"/>
  <c r="E21" i="10"/>
  <c r="K7" i="11"/>
  <c r="E20" i="11"/>
  <c r="E25" i="11"/>
  <c r="K25" i="15"/>
  <c r="K21" i="15"/>
  <c r="K13" i="15"/>
  <c r="E24" i="15"/>
  <c r="E19" i="15"/>
  <c r="E14" i="15"/>
  <c r="K15" i="16"/>
  <c r="K11" i="16"/>
  <c r="E20" i="16"/>
  <c r="E14" i="16"/>
  <c r="E81" i="2"/>
  <c r="E9" i="5"/>
  <c r="E25" i="5"/>
  <c r="K22" i="7"/>
  <c r="E8" i="9"/>
  <c r="E20" i="10"/>
  <c r="E9" i="10"/>
  <c r="K22" i="16"/>
  <c r="K14" i="16"/>
  <c r="E9" i="15"/>
  <c r="E25" i="15"/>
  <c r="E13" i="16"/>
  <c r="E25" i="16"/>
  <c r="L26" i="23"/>
  <c r="D79" i="23" s="1"/>
  <c r="L26" i="22"/>
  <c r="D79" i="22" s="1"/>
  <c r="E18" i="4"/>
  <c r="E25" i="4"/>
  <c r="K26" i="22"/>
  <c r="C79" i="22" s="1"/>
  <c r="K50" i="22"/>
  <c r="C83" i="22" s="1"/>
  <c r="E50" i="23"/>
  <c r="C81" i="23" s="1"/>
  <c r="K26" i="23"/>
  <c r="C79" i="23" s="1"/>
  <c r="E50" i="22"/>
  <c r="C81" i="22" s="1"/>
  <c r="E50" i="19"/>
  <c r="C81" i="19" s="1"/>
  <c r="L26" i="18"/>
  <c r="D79" i="18" s="1"/>
  <c r="L26" i="2"/>
  <c r="D79" i="2" s="1"/>
  <c r="L26" i="21"/>
  <c r="D79" i="21" s="1"/>
  <c r="L26" i="8"/>
  <c r="D79" i="8" s="1"/>
  <c r="K14" i="17"/>
  <c r="K12" i="17"/>
  <c r="E20" i="5"/>
  <c r="E13" i="5"/>
  <c r="E10" i="5"/>
  <c r="E22" i="5"/>
  <c r="E11" i="7"/>
  <c r="E19" i="7"/>
  <c r="E13" i="7"/>
  <c r="E23" i="7"/>
  <c r="K14" i="5"/>
  <c r="K11" i="5"/>
  <c r="K7" i="5"/>
  <c r="K12" i="5"/>
  <c r="E7" i="5"/>
  <c r="E16" i="5"/>
  <c r="E17" i="5"/>
  <c r="E12" i="5"/>
  <c r="E23" i="5"/>
  <c r="E19" i="5"/>
  <c r="K15" i="18"/>
  <c r="K21" i="18"/>
  <c r="K17" i="18"/>
  <c r="K13" i="18"/>
  <c r="E22" i="14"/>
  <c r="E23" i="14"/>
  <c r="K18" i="9"/>
  <c r="K8" i="9"/>
  <c r="K7" i="9"/>
  <c r="K14" i="9"/>
  <c r="K15" i="9"/>
  <c r="K19" i="9"/>
  <c r="L26" i="19"/>
  <c r="D79" i="19" s="1"/>
  <c r="L26" i="13"/>
  <c r="D79" i="13" s="1"/>
  <c r="L26" i="20"/>
  <c r="D79" i="20" s="1"/>
  <c r="L26" i="12"/>
  <c r="D79" i="12" s="1"/>
  <c r="L26" i="7"/>
  <c r="D79" i="7" s="1"/>
  <c r="K6" i="4"/>
  <c r="K15" i="4"/>
  <c r="E26" i="23"/>
  <c r="C78" i="23" s="1"/>
  <c r="C80" i="23" s="1"/>
  <c r="C82" i="23" s="1"/>
  <c r="C84" i="23" s="1"/>
  <c r="C86" i="23" s="1"/>
  <c r="C88" i="23" s="1"/>
  <c r="K50" i="18"/>
  <c r="C83" i="18" s="1"/>
  <c r="K7" i="13"/>
  <c r="E16" i="4"/>
  <c r="K9" i="13"/>
  <c r="E23" i="4"/>
  <c r="E19" i="4"/>
  <c r="K16" i="9"/>
  <c r="E13" i="4"/>
  <c r="E8" i="8"/>
  <c r="K15" i="11"/>
  <c r="E7" i="10"/>
  <c r="E11" i="4"/>
  <c r="E50" i="18"/>
  <c r="C81" i="18" s="1"/>
  <c r="E22" i="4"/>
  <c r="E17" i="10"/>
  <c r="K20" i="12"/>
  <c r="K19" i="13"/>
  <c r="E22" i="15"/>
  <c r="E18" i="15"/>
  <c r="E10" i="15"/>
  <c r="E17" i="9"/>
  <c r="K23" i="12"/>
  <c r="E13" i="15"/>
  <c r="E22" i="16"/>
  <c r="E10" i="16"/>
  <c r="K8" i="14"/>
  <c r="K11" i="14"/>
  <c r="K7" i="14"/>
  <c r="E18" i="14"/>
  <c r="L26" i="16"/>
  <c r="D79" i="16" s="1"/>
  <c r="L26" i="15"/>
  <c r="D79" i="15" s="1"/>
  <c r="L26" i="11"/>
  <c r="D79" i="11" s="1"/>
  <c r="L26" i="9"/>
  <c r="D79" i="9" s="1"/>
  <c r="L26" i="10"/>
  <c r="D79" i="10" s="1"/>
  <c r="L26" i="4"/>
  <c r="D79" i="4" s="1"/>
  <c r="E79" i="2"/>
  <c r="K50" i="21"/>
  <c r="C83" i="21" s="1"/>
  <c r="L26" i="17"/>
  <c r="D79" i="17" s="1"/>
  <c r="B80" i="2"/>
  <c r="B82" i="2" s="1"/>
  <c r="B84" i="2" s="1"/>
  <c r="B86" i="2" s="1"/>
  <c r="B88" i="2" s="1"/>
  <c r="F80" i="2"/>
  <c r="F82" i="2" s="1"/>
  <c r="F84" i="2" s="1"/>
  <c r="F26" i="13"/>
  <c r="D78" i="13" s="1"/>
  <c r="F32" i="1" s="1"/>
  <c r="L26" i="14"/>
  <c r="D79" i="14" s="1"/>
  <c r="L26" i="5"/>
  <c r="D79" i="5" s="1"/>
  <c r="E16" i="7"/>
  <c r="E21" i="7"/>
  <c r="E17" i="7"/>
  <c r="E8" i="7"/>
  <c r="E7" i="7"/>
  <c r="E22" i="8"/>
  <c r="E17" i="8"/>
  <c r="E19" i="8"/>
  <c r="E23" i="8"/>
  <c r="E18" i="8"/>
  <c r="E9" i="9"/>
  <c r="K50" i="17"/>
  <c r="C83" i="17" s="1"/>
  <c r="E50" i="17"/>
  <c r="C81" i="17" s="1"/>
  <c r="E19" i="9"/>
  <c r="E12" i="9"/>
  <c r="E22" i="9"/>
  <c r="E18" i="9"/>
  <c r="E13" i="9"/>
  <c r="E7" i="9"/>
  <c r="E16" i="9"/>
  <c r="E14" i="9"/>
  <c r="E10" i="10"/>
  <c r="E13" i="10"/>
  <c r="E23" i="10"/>
  <c r="E50" i="21"/>
  <c r="C81" i="21" s="1"/>
  <c r="E7" i="14"/>
  <c r="E17" i="14"/>
  <c r="E26" i="21"/>
  <c r="C78" i="21" s="1"/>
  <c r="C80" i="21" s="1"/>
  <c r="F26" i="17"/>
  <c r="D78" i="17" s="1"/>
  <c r="F36" i="1" s="1"/>
  <c r="F26" i="11"/>
  <c r="D78" i="11" s="1"/>
  <c r="F30" i="1" s="1"/>
  <c r="E19" i="16"/>
  <c r="E50" i="14"/>
  <c r="C81" i="14" s="1"/>
  <c r="E8" i="14"/>
  <c r="E12" i="14"/>
  <c r="E11" i="14"/>
  <c r="E20" i="14"/>
  <c r="E12" i="7"/>
  <c r="E6" i="7"/>
  <c r="F26" i="21"/>
  <c r="D78" i="21" s="1"/>
  <c r="F40" i="1" s="1"/>
  <c r="F26" i="5"/>
  <c r="D78" i="5" s="1"/>
  <c r="F25" i="1" s="1"/>
  <c r="E13" i="8"/>
  <c r="E21" i="8"/>
  <c r="K26" i="21"/>
  <c r="C79" i="21" s="1"/>
  <c r="E26" i="17"/>
  <c r="C78" i="17" s="1"/>
  <c r="E17" i="16"/>
  <c r="E8" i="16"/>
  <c r="E9" i="14"/>
  <c r="K50" i="4"/>
  <c r="C83" i="4" s="1"/>
  <c r="F26" i="8"/>
  <c r="D78" i="8" s="1"/>
  <c r="F27" i="1" s="1"/>
  <c r="F26" i="4"/>
  <c r="D78" i="4" s="1"/>
  <c r="F24" i="1" s="1"/>
  <c r="K50" i="16"/>
  <c r="C83" i="16" s="1"/>
  <c r="E21" i="16"/>
  <c r="E26" i="19"/>
  <c r="C78" i="19" s="1"/>
  <c r="C80" i="19" s="1"/>
  <c r="C82" i="19" s="1"/>
  <c r="C84" i="19" s="1"/>
  <c r="C86" i="19" s="1"/>
  <c r="C88" i="19" s="1"/>
  <c r="F26" i="20"/>
  <c r="D78" i="20" s="1"/>
  <c r="F39" i="1" s="1"/>
  <c r="F26" i="19"/>
  <c r="D78" i="19" s="1"/>
  <c r="F38" i="1" s="1"/>
  <c r="F26" i="18"/>
  <c r="D78" i="18" s="1"/>
  <c r="F37" i="1" s="1"/>
  <c r="E26" i="18"/>
  <c r="C78" i="18" s="1"/>
  <c r="F26" i="16"/>
  <c r="D78" i="16" s="1"/>
  <c r="F35" i="1" s="1"/>
  <c r="F26" i="15"/>
  <c r="D78" i="15" s="1"/>
  <c r="F34" i="1" s="1"/>
  <c r="F26" i="14"/>
  <c r="D78" i="14" s="1"/>
  <c r="F33" i="1" s="1"/>
  <c r="F26" i="12"/>
  <c r="D78" i="12" s="1"/>
  <c r="F31" i="1" s="1"/>
  <c r="F26" i="10"/>
  <c r="D78" i="10" s="1"/>
  <c r="F29" i="1" s="1"/>
  <c r="F26" i="9"/>
  <c r="D78" i="9" s="1"/>
  <c r="F28" i="1" s="1"/>
  <c r="F26" i="7"/>
  <c r="D78" i="7" s="1"/>
  <c r="F26" i="1" s="1"/>
  <c r="E78" i="2"/>
  <c r="F26" i="2"/>
  <c r="D78" i="2" s="1"/>
  <c r="F23" i="1" s="1"/>
  <c r="E50" i="16"/>
  <c r="C81" i="16" s="1"/>
  <c r="K50" i="19"/>
  <c r="C83" i="19" s="1"/>
  <c r="K26" i="19"/>
  <c r="C79" i="19" s="1"/>
  <c r="K50" i="20"/>
  <c r="C83" i="20" s="1"/>
  <c r="E50" i="20"/>
  <c r="C81" i="20" s="1"/>
  <c r="K26" i="20"/>
  <c r="C79" i="20" s="1"/>
  <c r="E26" i="20"/>
  <c r="C78" i="20" s="1"/>
  <c r="C80" i="20" s="1"/>
  <c r="C82" i="20" s="1"/>
  <c r="C84" i="20" s="1"/>
  <c r="C86" i="20" s="1"/>
  <c r="C88" i="20" s="1"/>
  <c r="K50" i="14"/>
  <c r="C83" i="14" s="1"/>
  <c r="K26" i="8"/>
  <c r="C79" i="8" s="1"/>
  <c r="K50" i="11"/>
  <c r="C83" i="11" s="1"/>
  <c r="K50" i="12"/>
  <c r="C83" i="12" s="1"/>
  <c r="E50" i="8"/>
  <c r="C81" i="8" s="1"/>
  <c r="E50" i="9"/>
  <c r="C81" i="9" s="1"/>
  <c r="K50" i="15"/>
  <c r="C83" i="15" s="1"/>
  <c r="E50" i="15"/>
  <c r="C81" i="15" s="1"/>
  <c r="E26" i="13"/>
  <c r="C78" i="13" s="1"/>
  <c r="E26" i="2"/>
  <c r="C78" i="2" s="1"/>
  <c r="D80" i="2"/>
  <c r="H23" i="1" s="1"/>
  <c r="D82" i="2"/>
  <c r="J23" i="1" s="1"/>
  <c r="D84" i="2"/>
  <c r="G27" i="27" l="1"/>
  <c r="G27" i="28" s="1"/>
  <c r="G27" i="38" s="1"/>
  <c r="G27" i="39" s="1"/>
  <c r="E80" i="16"/>
  <c r="E82" i="16" s="1"/>
  <c r="K27" i="26"/>
  <c r="K27" i="27" s="1"/>
  <c r="K27" i="28" s="1"/>
  <c r="K27" i="38" s="1"/>
  <c r="K27" i="39" s="1"/>
  <c r="M27" i="27"/>
  <c r="M27" i="28" s="1"/>
  <c r="M27" i="38" s="1"/>
  <c r="M27" i="39" s="1"/>
  <c r="E27" i="27"/>
  <c r="E27" i="28" s="1"/>
  <c r="E27" i="38" s="1"/>
  <c r="E27" i="39" s="1"/>
  <c r="E82" i="14"/>
  <c r="E80" i="12"/>
  <c r="E82" i="12" s="1"/>
  <c r="E84" i="12" s="1"/>
  <c r="E86" i="12" s="1"/>
  <c r="E50" i="12"/>
  <c r="C81" i="12" s="1"/>
  <c r="R27" i="28"/>
  <c r="R27" i="38" s="1"/>
  <c r="R27" i="39" s="1"/>
  <c r="Q27" i="28"/>
  <c r="Q27" i="38" s="1"/>
  <c r="Q27" i="39" s="1"/>
  <c r="C27" i="26"/>
  <c r="C27" i="27" s="1"/>
  <c r="C27" i="28" s="1"/>
  <c r="C27" i="38" s="1"/>
  <c r="C27" i="39" s="1"/>
  <c r="E80" i="10"/>
  <c r="E82" i="10"/>
  <c r="E84" i="10" s="1"/>
  <c r="E86" i="10" s="1"/>
  <c r="E80" i="9"/>
  <c r="E82" i="9"/>
  <c r="E84" i="9" s="1"/>
  <c r="E86" i="9" s="1"/>
  <c r="D27" i="26"/>
  <c r="D27" i="27" s="1"/>
  <c r="D27" i="28" s="1"/>
  <c r="D27" i="38" s="1"/>
  <c r="D27" i="39" s="1"/>
  <c r="J27" i="26"/>
  <c r="J27" i="27" s="1"/>
  <c r="J27" i="28" s="1"/>
  <c r="J27" i="38" s="1"/>
  <c r="J27" i="39" s="1"/>
  <c r="P27" i="28"/>
  <c r="P27" i="38" s="1"/>
  <c r="P27" i="39" s="1"/>
  <c r="H27" i="28"/>
  <c r="H27" i="38" s="1"/>
  <c r="H27" i="39" s="1"/>
  <c r="N27" i="27"/>
  <c r="N27" i="28" s="1"/>
  <c r="N27" i="38" s="1"/>
  <c r="N27" i="39" s="1"/>
  <c r="I27" i="27"/>
  <c r="I27" i="28" s="1"/>
  <c r="I27" i="38" s="1"/>
  <c r="I27" i="39" s="1"/>
  <c r="O27" i="27"/>
  <c r="O27" i="28" s="1"/>
  <c r="O27" i="38" s="1"/>
  <c r="O27" i="39" s="1"/>
  <c r="E80" i="4"/>
  <c r="L27" i="28"/>
  <c r="L27" i="38" s="1"/>
  <c r="L27" i="39" s="1"/>
  <c r="H22" i="24"/>
  <c r="H32" i="24" s="1"/>
  <c r="F86" i="2"/>
  <c r="F88" i="2" s="1"/>
  <c r="E84" i="16"/>
  <c r="E86" i="16" s="1"/>
  <c r="E88" i="16" s="1"/>
  <c r="E84" i="14"/>
  <c r="E86" i="14" s="1"/>
  <c r="G22" i="24"/>
  <c r="L23" i="1"/>
  <c r="E88" i="14"/>
  <c r="I16" i="24"/>
  <c r="I17" i="24"/>
  <c r="E88" i="9"/>
  <c r="G14" i="24"/>
  <c r="N27" i="1"/>
  <c r="E80" i="8"/>
  <c r="E82" i="8" s="1"/>
  <c r="E84" i="8" s="1"/>
  <c r="E86" i="8" s="1"/>
  <c r="G24" i="24"/>
  <c r="N36" i="1"/>
  <c r="G21" i="24"/>
  <c r="N24" i="1"/>
  <c r="C80" i="17"/>
  <c r="C82" i="17" s="1"/>
  <c r="C84" i="17" s="1"/>
  <c r="C86" i="17" s="1"/>
  <c r="C82" i="21"/>
  <c r="C84" i="21" s="1"/>
  <c r="C86" i="21" s="1"/>
  <c r="C88" i="21" s="1"/>
  <c r="E88" i="11"/>
  <c r="I25" i="24"/>
  <c r="E88" i="12"/>
  <c r="I19" i="24"/>
  <c r="G18" i="24"/>
  <c r="N29" i="1"/>
  <c r="E82" i="22"/>
  <c r="E84" i="22" s="1"/>
  <c r="E86" i="22" s="1"/>
  <c r="E88" i="22" s="1"/>
  <c r="I13" i="24"/>
  <c r="E88" i="15"/>
  <c r="G12" i="24"/>
  <c r="N26" i="1"/>
  <c r="E80" i="17"/>
  <c r="E82" i="17" s="1"/>
  <c r="E84" i="17" s="1"/>
  <c r="E86" i="17" s="1"/>
  <c r="I23" i="24"/>
  <c r="G20" i="24"/>
  <c r="N25" i="1"/>
  <c r="E80" i="18"/>
  <c r="E82" i="18" s="1"/>
  <c r="E84" i="18" s="1"/>
  <c r="E86" i="18" s="1"/>
  <c r="G31" i="24"/>
  <c r="N42" i="1"/>
  <c r="C80" i="22"/>
  <c r="C82" i="22" s="1"/>
  <c r="C84" i="22" s="1"/>
  <c r="C86" i="22" s="1"/>
  <c r="C88" i="22" s="1"/>
  <c r="E50" i="4"/>
  <c r="C81" i="4" s="1"/>
  <c r="G25" i="24"/>
  <c r="N30" i="1"/>
  <c r="G16" i="24"/>
  <c r="N33" i="1"/>
  <c r="G17" i="24"/>
  <c r="N28" i="1"/>
  <c r="E80" i="21"/>
  <c r="E82" i="21" s="1"/>
  <c r="E84" i="21" s="1"/>
  <c r="E86" i="21" s="1"/>
  <c r="E88" i="21" s="1"/>
  <c r="G19" i="24"/>
  <c r="N31" i="1"/>
  <c r="G28" i="24"/>
  <c r="N39" i="1"/>
  <c r="E82" i="13"/>
  <c r="E84" i="13" s="1"/>
  <c r="E86" i="13" s="1"/>
  <c r="G23" i="24"/>
  <c r="N35" i="1"/>
  <c r="G29" i="24"/>
  <c r="N40" i="1"/>
  <c r="G30" i="24"/>
  <c r="N41" i="1"/>
  <c r="E50" i="11"/>
  <c r="C81" i="11" s="1"/>
  <c r="G15" i="24"/>
  <c r="N32" i="1"/>
  <c r="E82" i="4"/>
  <c r="E84" i="4" s="1"/>
  <c r="E86" i="4" s="1"/>
  <c r="E88" i="10"/>
  <c r="I18" i="24"/>
  <c r="G26" i="24"/>
  <c r="N37" i="1"/>
  <c r="E84" i="19"/>
  <c r="E86" i="19" s="1"/>
  <c r="E88" i="19" s="1"/>
  <c r="G13" i="24"/>
  <c r="N34" i="1"/>
  <c r="E80" i="5"/>
  <c r="E82" i="5" s="1"/>
  <c r="E84" i="5" s="1"/>
  <c r="E86" i="5" s="1"/>
  <c r="E80" i="7"/>
  <c r="E82" i="7" s="1"/>
  <c r="E84" i="7" s="1"/>
  <c r="E86" i="7" s="1"/>
  <c r="G27" i="24"/>
  <c r="N38" i="1"/>
  <c r="E50" i="2"/>
  <c r="C81" i="2" s="1"/>
  <c r="K50" i="13"/>
  <c r="C83" i="13" s="1"/>
  <c r="K50" i="9"/>
  <c r="C83" i="9" s="1"/>
  <c r="K50" i="8"/>
  <c r="C83" i="8" s="1"/>
  <c r="E50" i="5"/>
  <c r="C81" i="5" s="1"/>
  <c r="E50" i="13"/>
  <c r="C81" i="13" s="1"/>
  <c r="K26" i="5"/>
  <c r="C79" i="5" s="1"/>
  <c r="E26" i="11"/>
  <c r="C78" i="11" s="1"/>
  <c r="K50" i="10"/>
  <c r="C83" i="10" s="1"/>
  <c r="K26" i="7"/>
  <c r="C79" i="7" s="1"/>
  <c r="E50" i="10"/>
  <c r="C81" i="10" s="1"/>
  <c r="K26" i="10"/>
  <c r="C79" i="10" s="1"/>
  <c r="K26" i="15"/>
  <c r="C79" i="15" s="1"/>
  <c r="E26" i="15"/>
  <c r="C78" i="15" s="1"/>
  <c r="C80" i="15" s="1"/>
  <c r="C82" i="15" s="1"/>
  <c r="C84" i="15" s="1"/>
  <c r="C86" i="15" s="1"/>
  <c r="K50" i="2"/>
  <c r="C83" i="2" s="1"/>
  <c r="K26" i="16"/>
  <c r="C79" i="16" s="1"/>
  <c r="E26" i="12"/>
  <c r="C78" i="12" s="1"/>
  <c r="K26" i="4"/>
  <c r="C79" i="4" s="1"/>
  <c r="K50" i="5"/>
  <c r="C83" i="5" s="1"/>
  <c r="D26" i="24"/>
  <c r="D16" i="24"/>
  <c r="D13" i="24"/>
  <c r="D15" i="24"/>
  <c r="D19" i="24"/>
  <c r="D18" i="24"/>
  <c r="D14" i="24"/>
  <c r="D12" i="24"/>
  <c r="D20" i="24"/>
  <c r="D21" i="24"/>
  <c r="C22" i="24"/>
  <c r="D22" i="24" s="1"/>
  <c r="K26" i="11"/>
  <c r="C79" i="11" s="1"/>
  <c r="K26" i="2"/>
  <c r="C79" i="2" s="1"/>
  <c r="C80" i="2" s="1"/>
  <c r="C82" i="2" s="1"/>
  <c r="K26" i="13"/>
  <c r="C79" i="13" s="1"/>
  <c r="C80" i="13" s="1"/>
  <c r="C82" i="13" s="1"/>
  <c r="K26" i="18"/>
  <c r="E26" i="4"/>
  <c r="C78" i="4" s="1"/>
  <c r="E26" i="5"/>
  <c r="C78" i="5" s="1"/>
  <c r="C80" i="5" s="1"/>
  <c r="E26" i="9"/>
  <c r="C78" i="9" s="1"/>
  <c r="K26" i="14"/>
  <c r="C79" i="14" s="1"/>
  <c r="K26" i="12"/>
  <c r="C79" i="12" s="1"/>
  <c r="K26" i="17"/>
  <c r="C79" i="17" s="1"/>
  <c r="K26" i="9"/>
  <c r="C79" i="9" s="1"/>
  <c r="E26" i="10"/>
  <c r="C78" i="10" s="1"/>
  <c r="E26" i="7"/>
  <c r="C78" i="7" s="1"/>
  <c r="E80" i="2"/>
  <c r="E82" i="2" s="1"/>
  <c r="E84" i="2" s="1"/>
  <c r="E26" i="16"/>
  <c r="C78" i="16" s="1"/>
  <c r="C80" i="16" s="1"/>
  <c r="C82" i="16" s="1"/>
  <c r="C84" i="16" s="1"/>
  <c r="C86" i="16" s="1"/>
  <c r="E26" i="8"/>
  <c r="C78" i="8" s="1"/>
  <c r="C80" i="8" s="1"/>
  <c r="C82" i="8" s="1"/>
  <c r="E26" i="14"/>
  <c r="C78" i="14" s="1"/>
  <c r="C80" i="10" l="1"/>
  <c r="C82" i="10"/>
  <c r="C84" i="10"/>
  <c r="C86" i="10" s="1"/>
  <c r="E18" i="24" s="1"/>
  <c r="F18" i="24" s="1"/>
  <c r="C82" i="5"/>
  <c r="C84" i="5" s="1"/>
  <c r="C86" i="5" s="1"/>
  <c r="C84" i="13"/>
  <c r="C86" i="13" s="1"/>
  <c r="C84" i="8"/>
  <c r="C86" i="8" s="1"/>
  <c r="E14" i="24" s="1"/>
  <c r="F14" i="24" s="1"/>
  <c r="E15" i="24"/>
  <c r="F15" i="24" s="1"/>
  <c r="C88" i="13"/>
  <c r="C80" i="11"/>
  <c r="C82" i="11" s="1"/>
  <c r="C84" i="11" s="1"/>
  <c r="C86" i="11" s="1"/>
  <c r="E88" i="18"/>
  <c r="I26" i="24"/>
  <c r="C79" i="18"/>
  <c r="C80" i="18" s="1"/>
  <c r="C82" i="18" s="1"/>
  <c r="C84" i="18" s="1"/>
  <c r="C86" i="18" s="1"/>
  <c r="C80" i="14"/>
  <c r="C82" i="14" s="1"/>
  <c r="C84" i="14" s="1"/>
  <c r="C86" i="14" s="1"/>
  <c r="C88" i="16"/>
  <c r="E23" i="24"/>
  <c r="F23" i="24" s="1"/>
  <c r="C80" i="9"/>
  <c r="C82" i="9" s="1"/>
  <c r="C84" i="9" s="1"/>
  <c r="C86" i="9" s="1"/>
  <c r="E88" i="7"/>
  <c r="I12" i="24"/>
  <c r="C88" i="15"/>
  <c r="E13" i="24"/>
  <c r="F13" i="24" s="1"/>
  <c r="C88" i="5"/>
  <c r="E20" i="24"/>
  <c r="E88" i="5"/>
  <c r="I20" i="24"/>
  <c r="E24" i="24"/>
  <c r="C88" i="17"/>
  <c r="I22" i="24"/>
  <c r="E86" i="2"/>
  <c r="E88" i="2" s="1"/>
  <c r="C80" i="7"/>
  <c r="C82" i="7" s="1"/>
  <c r="C84" i="7" s="1"/>
  <c r="C86" i="7" s="1"/>
  <c r="C80" i="4"/>
  <c r="C82" i="4" s="1"/>
  <c r="C84" i="4" s="1"/>
  <c r="C86" i="4" s="1"/>
  <c r="I21" i="24"/>
  <c r="E88" i="4"/>
  <c r="E88" i="17"/>
  <c r="I24" i="24"/>
  <c r="C80" i="12"/>
  <c r="C82" i="12" s="1"/>
  <c r="C84" i="12" s="1"/>
  <c r="C86" i="12" s="1"/>
  <c r="E88" i="13"/>
  <c r="I15" i="24"/>
  <c r="G32" i="24"/>
  <c r="E88" i="8"/>
  <c r="I14" i="24"/>
  <c r="D17" i="24"/>
  <c r="D24" i="24"/>
  <c r="D25" i="24"/>
  <c r="C84" i="2"/>
  <c r="F20" i="24"/>
  <c r="F24" i="24"/>
  <c r="C32" i="24"/>
  <c r="C88" i="10" l="1"/>
  <c r="C88" i="8"/>
  <c r="I32" i="24"/>
  <c r="C88" i="18"/>
  <c r="E26" i="24"/>
  <c r="F26" i="24" s="1"/>
  <c r="E22" i="24"/>
  <c r="F22" i="24" s="1"/>
  <c r="C86" i="2"/>
  <c r="C88" i="2" s="1"/>
  <c r="C88" i="11"/>
  <c r="E25" i="24"/>
  <c r="F25" i="24" s="1"/>
  <c r="C88" i="9"/>
  <c r="E17" i="24"/>
  <c r="F17" i="24" s="1"/>
  <c r="C88" i="4"/>
  <c r="E21" i="24"/>
  <c r="F21" i="24" s="1"/>
  <c r="C88" i="12"/>
  <c r="E19" i="24"/>
  <c r="F19" i="24" s="1"/>
  <c r="C88" i="7"/>
  <c r="E12" i="24"/>
  <c r="E16" i="24"/>
  <c r="F16" i="24" s="1"/>
  <c r="C88" i="14"/>
  <c r="D32" i="24"/>
  <c r="A12" i="24"/>
  <c r="A13" i="24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30" i="24"/>
  <c r="A31" i="24" s="1"/>
  <c r="E32" i="24" l="1"/>
  <c r="F32" i="24" s="1"/>
  <c r="F12" i="24"/>
</calcChain>
</file>

<file path=xl/sharedStrings.xml><?xml version="1.0" encoding="utf-8"?>
<sst xmlns="http://schemas.openxmlformats.org/spreadsheetml/2006/main" count="1955" uniqueCount="262">
  <si>
    <t>Ga met de</t>
  </si>
  <si>
    <t>TAB-toets</t>
  </si>
  <si>
    <t>naar het volgende invulveld.</t>
  </si>
  <si>
    <t>Vereniging:</t>
  </si>
  <si>
    <t>Competitie:</t>
  </si>
  <si>
    <t>Seizoen:</t>
  </si>
  <si>
    <t xml:space="preserve"> </t>
  </si>
  <si>
    <t>Naam:</t>
  </si>
  <si>
    <t>1e ronde</t>
  </si>
  <si>
    <t>2e ronde</t>
  </si>
  <si>
    <t>3e ronde</t>
  </si>
  <si>
    <t>4e ronde</t>
  </si>
  <si>
    <t>car</t>
  </si>
  <si>
    <t>brt</t>
  </si>
  <si>
    <t>ser</t>
  </si>
  <si>
    <t>pnt</t>
  </si>
  <si>
    <t>moy</t>
  </si>
  <si>
    <t>Totaal</t>
  </si>
  <si>
    <t>Te maken:</t>
  </si>
  <si>
    <t>Tegenstanders</t>
  </si>
  <si>
    <t xml:space="preserve">Resultaten van: </t>
  </si>
  <si>
    <t>Competitie</t>
  </si>
  <si>
    <t>punten</t>
  </si>
  <si>
    <t>Algemeen</t>
  </si>
  <si>
    <t>moyenne</t>
  </si>
  <si>
    <t>Hoogste</t>
  </si>
  <si>
    <t>serie</t>
  </si>
  <si>
    <t>Streef</t>
  </si>
  <si>
    <t>aantal</t>
  </si>
  <si>
    <t>Tussenstand per</t>
  </si>
  <si>
    <t>Luciën Bressers</t>
  </si>
  <si>
    <t>Speler</t>
  </si>
  <si>
    <t>Alg</t>
  </si>
  <si>
    <t>Hoog</t>
  </si>
  <si>
    <t>Aant</t>
  </si>
  <si>
    <t>partij</t>
  </si>
  <si>
    <t>punt</t>
  </si>
  <si>
    <t>Totalen</t>
  </si>
  <si>
    <t>Na 2 ronden</t>
  </si>
  <si>
    <t>Na 3 ronden</t>
  </si>
  <si>
    <t>Na 4 ronden</t>
  </si>
  <si>
    <t>Tijdens de competitie worden de wedstrijdresultaten (caramboles, beurten en hoogste serie)</t>
  </si>
  <si>
    <t>2. Selecteer met de muis of de pijltjes toetsen de rijen van de deelnemers en de kolommen B t/m H.</t>
  </si>
  <si>
    <t xml:space="preserve">5. Sorteer op drie criteria: </t>
  </si>
  <si>
    <t>1. Geef de datum van de laatst gespeelde partijen in.</t>
  </si>
  <si>
    <t>Spelers die niet aan alle ronden deelnemen kan men d.m.v. vlakvulling markeren, om vergissingen</t>
  </si>
  <si>
    <t>bij het invullen van de wedstrijdresultaten te voorkomen.</t>
  </si>
  <si>
    <t>Totaal gaat voor de standenlijst. Vervolgens moet men de volgende handelingen doen:</t>
  </si>
  <si>
    <t>Om tot een correcte standenlijst te komen is enige handigheid met Excel noodzakelijk.</t>
  </si>
  <si>
    <t>4. Geef aan dat de lijst geen veldnamenrij bevat.</t>
  </si>
  <si>
    <t>1. Kolom D aflopend</t>
  </si>
  <si>
    <t>2. Kolom C oplopend</t>
  </si>
  <si>
    <t>3. Kolom E aflopend</t>
  </si>
  <si>
    <t>6. Tot slot kunt u de standenlijst bekijken en/of printen.</t>
  </si>
  <si>
    <t>D.m.v. het werkblad Naambordjes kunnen kaartjes voor bij het scorebord worden geprint.</t>
  </si>
  <si>
    <t>Afhankelijk van de gebruikte printer kan het noodzakelijk zijn om de pagina-instellingen</t>
  </si>
  <si>
    <t>aan te passen om de lijsten op A4 formaat te printen.</t>
  </si>
  <si>
    <t>Als u bij gebruik van deze toepassing op problemen stuit, kunt u deze doorgeven aan:</t>
  </si>
  <si>
    <t>Vul op het werkblad Start de vaste gegevens van de competitie en de deelnemers in.</t>
  </si>
  <si>
    <t>ingevuld op de persoonlijke scorelijsten; deze vind u op de werkbladen 1 t/m 20.</t>
  </si>
  <si>
    <t>Nadat men de wedstrijdresultaten heeft verwerkt altijd eerst Opslaan voordat men naar het werkblad</t>
  </si>
  <si>
    <t>Op het werkblad Matrix kan men per competitieronde automatisch zien welke partijen er al gespeeld</t>
  </si>
  <si>
    <t>zijn en welke partijen er nog te spelen zijn.</t>
  </si>
  <si>
    <t>Dit is een gemakkelijk hulpmiddel voor de competitieleider op de clubavonden.</t>
  </si>
  <si>
    <t>Beveiliging blad opheffen, deze optie tijdelijk moet worden uitgeschakeld en later weer moet</t>
  </si>
  <si>
    <t>worden ingevoerd.</t>
  </si>
  <si>
    <t>Dit vereist eveneens enige handigheid met Excel, omdat hiervoor via Extra, Beveiliging,</t>
  </si>
  <si>
    <t>Per deelnemer moet per ronde worden ingevuld hoeveel caramboles hij/zij moet maken.</t>
  </si>
  <si>
    <t>Als hij/zij een ronde niet meedoet, moet hiervoor toch het aantal caramboles worden ingevuld.</t>
  </si>
  <si>
    <t>Deze toepassing verwerkt de ingevulde persoonlijke gegevens automatisch op het werkblad Totaal</t>
  </si>
  <si>
    <t>onder een nieuwe naam, zodat de gegevens van de vorige avond bewaard blijven voor eventuele</t>
  </si>
  <si>
    <t>noodgevallen.</t>
  </si>
  <si>
    <t>Op het werkblad Totaal kan het aantal decimalen in de kolom moyenne worden aangpast</t>
  </si>
  <si>
    <t>d.m.v. Opmaak, Celeigenschappen, Getal, Decimalen.</t>
  </si>
  <si>
    <t>Het is verstandig na elke clubavond het bestand door toevoeging van de datum op te slaan</t>
  </si>
  <si>
    <t>Piet Smits</t>
  </si>
  <si>
    <t>Harrie Hanegraaf</t>
  </si>
  <si>
    <t>Moyenne</t>
  </si>
  <si>
    <t>vorig jaar</t>
  </si>
  <si>
    <t>Partijlengte:</t>
  </si>
  <si>
    <t>beurten</t>
  </si>
  <si>
    <t>SPELER</t>
  </si>
  <si>
    <t>Hierbij is uitgegaan van 25 beurten per partij.</t>
  </si>
  <si>
    <t>Brt</t>
  </si>
  <si>
    <t>Car</t>
  </si>
  <si>
    <t>Tot</t>
  </si>
  <si>
    <t>Serie</t>
  </si>
  <si>
    <t xml:space="preserve">Datum: </t>
  </si>
  <si>
    <t>0,260 - 0,299 =</t>
  </si>
  <si>
    <t>0,300 - 0,339 =</t>
  </si>
  <si>
    <t>0,340 - 0,379 =</t>
  </si>
  <si>
    <t>0,380 - 0,419 =</t>
  </si>
  <si>
    <t>0,420 - 0,459 =</t>
  </si>
  <si>
    <t>0,460 - 0,499 =</t>
  </si>
  <si>
    <t>0,500 - 0,539 =</t>
  </si>
  <si>
    <t>0,540 - 0,579 =</t>
  </si>
  <si>
    <t>0,580 - 0,619 =</t>
  </si>
  <si>
    <t>0,620 - 0,659 =</t>
  </si>
  <si>
    <t>0,660 - 0,699 =</t>
  </si>
  <si>
    <t>0,700 - 0,739 =</t>
  </si>
  <si>
    <t>0,740 - 0,779 =</t>
  </si>
  <si>
    <t>0,000 - 0,219 =</t>
  </si>
  <si>
    <t>0,220 - 0,259 =</t>
  </si>
  <si>
    <t>0,780 - 0,819 =</t>
  </si>
  <si>
    <t>Cor vd Berg</t>
  </si>
  <si>
    <t>Daan Bergink</t>
  </si>
  <si>
    <t>Frans vd Spank</t>
  </si>
  <si>
    <t>Patrick vd Spank</t>
  </si>
  <si>
    <t>Piet Theijssen</t>
  </si>
  <si>
    <t>Recreatieclub Tiona</t>
  </si>
  <si>
    <t>Recreatieclub TIONA</t>
  </si>
  <si>
    <t>Tonnie vd Oetelaar</t>
  </si>
  <si>
    <t>Punten</t>
  </si>
  <si>
    <t>Te maken</t>
  </si>
  <si>
    <t>Resultaten van de 1e ronde</t>
  </si>
  <si>
    <t>Resultaten van de 2e ronde</t>
  </si>
  <si>
    <t>Resultaten van de 3e ronde</t>
  </si>
  <si>
    <t>Resultaten van de 4e ronde</t>
  </si>
  <si>
    <t>De competitieleider kan het aantal te maken</t>
  </si>
  <si>
    <t>caramboles op elk gewenst moment bijstellen.</t>
  </si>
  <si>
    <t>Dit kan dus ook met terugwerkende kracht.</t>
  </si>
  <si>
    <t>Presentielijst</t>
  </si>
  <si>
    <t>Aantal partijen</t>
  </si>
  <si>
    <t>Aantal aanwezigen</t>
  </si>
  <si>
    <t>Afgemeld</t>
  </si>
  <si>
    <t>William Verhoeven</t>
  </si>
  <si>
    <t>19-08</t>
  </si>
  <si>
    <t>26-08</t>
  </si>
  <si>
    <t>02-09</t>
  </si>
  <si>
    <t>09-09</t>
  </si>
  <si>
    <t>16-09</t>
  </si>
  <si>
    <t>23-09</t>
  </si>
  <si>
    <t>30-09</t>
  </si>
  <si>
    <t>07-10</t>
  </si>
  <si>
    <t>14-10</t>
  </si>
  <si>
    <t>21-10</t>
  </si>
  <si>
    <t>28-10</t>
  </si>
  <si>
    <t>04-11</t>
  </si>
  <si>
    <t>11-11</t>
  </si>
  <si>
    <t>18-11</t>
  </si>
  <si>
    <t>25-11</t>
  </si>
  <si>
    <t>02-12</t>
  </si>
  <si>
    <t>09-12</t>
  </si>
  <si>
    <t>16-12</t>
  </si>
  <si>
    <t>23-12</t>
  </si>
  <si>
    <t>30-12</t>
  </si>
  <si>
    <t>Henk Baron</t>
  </si>
  <si>
    <t xml:space="preserve"> = niet geregistreerd moyenne</t>
  </si>
  <si>
    <t>Gemaakt</t>
  </si>
  <si>
    <t xml:space="preserve"> = verhoogd na vorige ronde</t>
  </si>
  <si>
    <t>Na 2e ronde</t>
  </si>
  <si>
    <t>Na 1e ronde</t>
  </si>
  <si>
    <t>Na 3e ronde</t>
  </si>
  <si>
    <t xml:space="preserve"> = moyenne vastgesteld na deze ronde</t>
  </si>
  <si>
    <t>Intervals</t>
  </si>
  <si>
    <t>Aantal te maken caramboles en moyenne lopende competitie</t>
  </si>
  <si>
    <t>caramboles</t>
  </si>
  <si>
    <t>Dit moet vóór zeven (19.00) uur bij het clublokaal 0413-750864.</t>
  </si>
  <si>
    <t>De wekelijkse clubavond is op woensdag en vangt aan om half zeven (18.30).</t>
  </si>
  <si>
    <t>Programma</t>
  </si>
  <si>
    <t>voor</t>
  </si>
  <si>
    <t>Niet aanwezig</t>
  </si>
  <si>
    <t>Avond</t>
  </si>
  <si>
    <t>gespeeld</t>
  </si>
  <si>
    <t>te spelen</t>
  </si>
  <si>
    <t>Aantal te spelen partijen</t>
  </si>
  <si>
    <t>De wedstrijdleider kan dan het partijschema invullen.</t>
  </si>
  <si>
    <t>                                                              </t>
  </si>
  <si>
    <t>dat zij geen volledige competitie over vier ronden spelen. De beslissing is bindend.</t>
  </si>
  <si>
    <t>Leden kunnen ook zelf aangeven een of meerdere ronden minder te willen spelen.</t>
  </si>
  <si>
    <t>dan is  het percentage gemaakte t.o.v. de te maken caramboles beslissend.                                  </t>
  </si>
  <si>
    <t>Afmelden per email kan tot uiterlijk dinsdagavond bij Luciën: info@udenarchief.nl                               </t>
  </si>
  <si>
    <t>De deelnemers worden verzocht zo vroeg mogelijk, doch uiterlijk om acht (20.00) uur aanwezig te zijn.  </t>
  </si>
  <si>
    <t>Bij leden die regelmatig niet aanwezig zijn, kan de wedstrijdleiding zonder overleg beslissen</t>
  </si>
  <si>
    <t>Hierdoor kunnen ook mensen die slechts één partij per avond willen spelen of die bijv. door werk</t>
  </si>
  <si>
    <t>niet op alle clubavonden aanwezig kunnen zijn, toch deelnemen aan de competitie.</t>
  </si>
  <si>
    <t xml:space="preserve">Afmelden is verplicht.                                 </t>
  </si>
  <si>
    <t>In principe speelt iedereen minstens twee partijen per clubavond, uitzonderingen daargelaten.</t>
  </si>
  <si>
    <t>De partijen in de driebanden competitie worden gespeeld over 25 beurten.                                  </t>
  </si>
  <si>
    <t>De speler die het trekken voor de afstoot wint mag bepalen wie van acquit speelt.                                    </t>
  </si>
  <si>
    <t>Het aantal partij-punten wordt berekend a.d.v. de gemaakte en te maken caramboles.                                           </t>
  </si>
  <si>
    <t>Dit wordt naar beneden afgerond op hele cijfers.                                         </t>
  </si>
  <si>
    <t>Indien meerdere spelers na alle wedstrijden een gelijk aantal wedstrijdpunten hebben,</t>
  </si>
  <si>
    <t>Is ook dit gelijk dan zijn de onderlinge resultaten beslissend voor het vaststellen van de rangorde.                                     </t>
  </si>
  <si>
    <t>In het geval dit reglement in een bepaalde situatie niet voorziet, zal de competiteleider,                                     </t>
  </si>
  <si>
    <t>eventueel in samenspraak met de aanwezige leden, een beslissing nemen.</t>
  </si>
  <si>
    <t>Als geen moyenne bekend is, wordt dit na een ronde met terugwerkende kracht vastgesteld</t>
  </si>
  <si>
    <t>1.</t>
  </si>
  <si>
    <t>2a.</t>
  </si>
  <si>
    <t>2b.</t>
  </si>
  <si>
    <t>2c.</t>
  </si>
  <si>
    <t>2d.</t>
  </si>
  <si>
    <t>3a.</t>
  </si>
  <si>
    <t>3b.                                </t>
  </si>
  <si>
    <t>3c.              </t>
  </si>
  <si>
    <t>3d.</t>
  </si>
  <si>
    <t>4.</t>
  </si>
  <si>
    <t>REGLEMENT VOOR DE DRIEBANDEN COMPETITIE VAN RECREATIECLUB TIONA TE UDEN.</t>
  </si>
  <si>
    <t>De deelnemers zijn aan de hand van de bij de competitieleider bekende moyennes ingedeeld.</t>
  </si>
  <si>
    <t>Als je pas na acht (20.00) uur aanwezig kunt, moet je dit eveneens vóór zeven (19.00) uur melden.</t>
  </si>
  <si>
    <t xml:space="preserve"> = neemt niet deel aan deze ronde</t>
  </si>
  <si>
    <t>Biljartcentrum Uden</t>
  </si>
  <si>
    <t>Neringstraat-West 1c - Uden</t>
  </si>
  <si>
    <t>Locatie:</t>
  </si>
  <si>
    <t>Adres:</t>
  </si>
  <si>
    <t>Neringstraat-West 1 - Uden</t>
  </si>
  <si>
    <t>Peter van Alderen</t>
  </si>
  <si>
    <t>Uden, augustus 2016</t>
  </si>
  <si>
    <t>Competitie Driebanden klein</t>
  </si>
  <si>
    <t xml:space="preserve">Afgemeld voor deze clubavond: </t>
  </si>
  <si>
    <t>Afgemeld voor</t>
  </si>
  <si>
    <t>%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</si>
  <si>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</si>
  <si>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</si>
  <si>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</si>
  <si>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</si>
  <si>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</si>
  <si>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</si>
  <si>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</si>
  <si>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</si>
  <si>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</si>
  <si>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</si>
  <si>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</si>
  <si>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</si>
  <si>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</si>
  <si>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</si>
  <si>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</si>
  <si>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2</t>
  </si>
  <si>
    <t>Seizoen 2017-2018</t>
  </si>
  <si>
    <t>Driebanden seizoen 2017-2018</t>
  </si>
  <si>
    <t>Leo Pijnenburg</t>
  </si>
  <si>
    <t>Uitslagen</t>
  </si>
  <si>
    <t>Elke woensdag clubavond</t>
  </si>
  <si>
    <t>Nieuwe leden zijn welkom!</t>
  </si>
  <si>
    <t>Jan Vloet</t>
  </si>
  <si>
    <t>volgende week</t>
  </si>
  <si>
    <t xml:space="preserve"> Mededelingen</t>
  </si>
  <si>
    <t>Jo vd Hanenberg</t>
  </si>
  <si>
    <t>Na 4e ronde</t>
  </si>
  <si>
    <t>5e ronde</t>
  </si>
  <si>
    <t>Na 5e ronde</t>
  </si>
  <si>
    <t>6e ronde</t>
  </si>
  <si>
    <t>Na 5 ronde</t>
  </si>
  <si>
    <t>Na 6e ronde</t>
  </si>
  <si>
    <t>Volgend seizoen</t>
  </si>
  <si>
    <t>William Verhoeven heeft zich teruggetrokken</t>
  </si>
  <si>
    <t>Peter van Alderen heeft de derde ronde overgeslagen.</t>
  </si>
  <si>
    <t>Leo Pijnenburg is gestopt na de eerste ronde en William Verhoeven na de tweede ronde.</t>
  </si>
  <si>
    <t xml:space="preserve"> Henk en Jan</t>
  </si>
  <si>
    <t>William heeft zich teruggetrokken vanwege lichamelijke gebreken</t>
  </si>
  <si>
    <t xml:space="preserve"> Henk 14-02, 28-02</t>
  </si>
  <si>
    <t>Jan Vloet doet mee vanaf de derde ronde en Jo vd Hanenberg vanaf de vierde ronde.</t>
  </si>
  <si>
    <t>Score tegenstanders</t>
  </si>
  <si>
    <t>Totaal 1e-2e ronde</t>
  </si>
  <si>
    <t>Totaal 1e-3e ronde</t>
  </si>
  <si>
    <t>Totaal 1e-4e ronde</t>
  </si>
  <si>
    <t>Totaal 1e-5e ronde</t>
  </si>
  <si>
    <t>Totaal 1e-6e ronde</t>
  </si>
  <si>
    <t>Excel toepassing voor biljartcompetities tot 20 deelnemers over 1 t/m 6 ronden.</t>
  </si>
  <si>
    <t>en het werkblad van de bijbehorende Matrix (1 t/m 6).</t>
  </si>
  <si>
    <t>e-mail: info@udenarchief.nl</t>
  </si>
  <si>
    <t>3. Kies met de muis in de werkbalk de optie Aangepast sorteren.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</si>
</sst>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#,##0.000"/>
    <numFmt numFmtId="166" formatCode="0.0"/>
    <numFmt numFmtId="167" formatCode="[$-F800]dddd\,\ mmmm\ dd\,\ yyyy"/>
    <numFmt numFmtId="168" formatCode="[$-413]d\ mmmm\ yyyy;@"/>
    <numFmt numFmtId="169" formatCode="[$-413]d/mmm;@"/>
  </numFmts>
  <fonts count="27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72"/>
      <name val="Arial Black"/>
      <family val="2"/>
    </font>
    <font>
      <sz val="72"/>
      <name val="Arial Black"/>
      <family val="2"/>
    </font>
    <font>
      <b/>
      <sz val="11"/>
      <name val="Arial"/>
      <family val="2"/>
    </font>
    <font>
      <sz val="11"/>
      <name val="MS Sans Serif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indexed="10"/>
      <name val="Arial"/>
      <family val="2"/>
    </font>
    <font>
      <sz val="11"/>
      <color rgb="FFFF0000"/>
      <name val="Arial"/>
      <family val="2"/>
    </font>
    <font>
      <sz val="11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b/>
      <sz val="10"/>
      <color theme="1" tint="0.499984740745262"/>
      <name val="Arial"/>
      <family val="2"/>
    </font>
    <font>
      <b/>
      <sz val="12"/>
      <color theme="0" tint="-0.34998626667073579"/>
      <name val="Arial"/>
      <family val="2"/>
    </font>
    <font>
      <sz val="16"/>
      <name val="Arial"/>
      <family val="2"/>
    </font>
    <font>
      <sz val="11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21" fillId="0" borderId="0" applyNumberFormat="0" applyFill="0" applyBorder="0" applyAlignment="0" applyProtection="0"/>
  </cellStyleXfs>
  <cellXfs count="44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1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14" xfId="0" applyBorder="1"/>
    <xf numFmtId="0" fontId="1" fillId="0" borderId="14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0" xfId="0" applyFont="1"/>
    <xf numFmtId="1" fontId="0" fillId="0" borderId="10" xfId="0" applyNumberForma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1" fontId="1" fillId="0" borderId="15" xfId="0" applyNumberFormat="1" applyFont="1" applyBorder="1" applyAlignment="1" applyProtection="1">
      <alignment horizontal="center"/>
    </xf>
    <xf numFmtId="164" fontId="1" fillId="0" borderId="15" xfId="0" applyNumberFormat="1" applyFont="1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4" fillId="0" borderId="14" xfId="0" applyFont="1" applyBorder="1" applyProtection="1"/>
    <xf numFmtId="0" fontId="1" fillId="0" borderId="7" xfId="0" applyFont="1" applyBorder="1" applyProtection="1"/>
    <xf numFmtId="0" fontId="0" fillId="0" borderId="7" xfId="0" applyBorder="1" applyAlignment="1" applyProtection="1">
      <alignment horizontal="right"/>
    </xf>
    <xf numFmtId="0" fontId="1" fillId="0" borderId="7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left"/>
    </xf>
    <xf numFmtId="0" fontId="1" fillId="0" borderId="15" xfId="0" applyFont="1" applyBorder="1" applyProtection="1"/>
    <xf numFmtId="0" fontId="1" fillId="0" borderId="16" xfId="0" applyFont="1" applyBorder="1" applyAlignment="1" applyProtection="1">
      <alignment horizontal="center"/>
    </xf>
    <xf numFmtId="0" fontId="1" fillId="0" borderId="16" xfId="0" applyFont="1" applyBorder="1" applyProtection="1"/>
    <xf numFmtId="0" fontId="0" fillId="0" borderId="9" xfId="0" applyFill="1" applyBorder="1" applyProtection="1"/>
    <xf numFmtId="1" fontId="0" fillId="0" borderId="10" xfId="0" applyNumberFormat="1" applyFill="1" applyBorder="1" applyAlignment="1" applyProtection="1">
      <alignment horizontal="center"/>
    </xf>
    <xf numFmtId="0" fontId="0" fillId="0" borderId="10" xfId="0" applyFill="1" applyBorder="1" applyProtection="1"/>
    <xf numFmtId="0" fontId="0" fillId="0" borderId="3" xfId="0" applyBorder="1" applyProtection="1"/>
    <xf numFmtId="0" fontId="1" fillId="0" borderId="4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1" fillId="0" borderId="0" xfId="0" applyFont="1" applyBorder="1" applyProtection="1"/>
    <xf numFmtId="0" fontId="0" fillId="0" borderId="6" xfId="0" applyBorder="1" applyProtection="1"/>
    <xf numFmtId="164" fontId="0" fillId="0" borderId="10" xfId="0" applyNumberFormat="1" applyFill="1" applyBorder="1" applyAlignment="1" applyProtection="1">
      <alignment horizontal="center"/>
    </xf>
    <xf numFmtId="164" fontId="6" fillId="0" borderId="7" xfId="0" applyNumberFormat="1" applyFont="1" applyBorder="1" applyAlignment="1">
      <alignment horizontal="center" vertical="center"/>
    </xf>
    <xf numFmtId="0" fontId="8" fillId="0" borderId="0" xfId="0" applyFont="1" applyBorder="1"/>
    <xf numFmtId="0" fontId="4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166" fontId="6" fillId="0" borderId="7" xfId="0" applyNumberFormat="1" applyFont="1" applyBorder="1" applyAlignment="1">
      <alignment horizontal="center" vertical="center"/>
    </xf>
    <xf numFmtId="0" fontId="0" fillId="0" borderId="7" xfId="0" applyFill="1" applyBorder="1"/>
    <xf numFmtId="0" fontId="0" fillId="0" borderId="16" xfId="0" applyFill="1" applyBorder="1" applyAlignment="1">
      <alignment horizontal="center"/>
    </xf>
    <xf numFmtId="0" fontId="5" fillId="0" borderId="7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9" fontId="5" fillId="0" borderId="7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14" xfId="0" applyFill="1" applyBorder="1"/>
    <xf numFmtId="0" fontId="0" fillId="0" borderId="8" xfId="0" applyFill="1" applyBorder="1"/>
    <xf numFmtId="0" fontId="0" fillId="0" borderId="2" xfId="0" applyFill="1" applyBorder="1" applyAlignment="1"/>
    <xf numFmtId="0" fontId="0" fillId="0" borderId="5" xfId="0" applyFill="1" applyBorder="1" applyAlignment="1">
      <alignment horizontal="center" textRotation="90"/>
    </xf>
    <xf numFmtId="0" fontId="0" fillId="0" borderId="11" xfId="0" applyFill="1" applyBorder="1"/>
    <xf numFmtId="0" fontId="0" fillId="0" borderId="8" xfId="0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4" xfId="0" applyFont="1" applyFill="1" applyBorder="1"/>
    <xf numFmtId="0" fontId="1" fillId="0" borderId="7" xfId="0" applyFont="1" applyFill="1" applyBorder="1"/>
    <xf numFmtId="0" fontId="0" fillId="0" borderId="7" xfId="0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/>
    <xf numFmtId="0" fontId="0" fillId="0" borderId="10" xfId="0" applyFill="1" applyBorder="1"/>
    <xf numFmtId="1" fontId="1" fillId="0" borderId="15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 applyProtection="1">
      <alignment horizontal="center"/>
    </xf>
    <xf numFmtId="164" fontId="1" fillId="0" borderId="15" xfId="0" applyNumberFormat="1" applyFont="1" applyFill="1" applyBorder="1" applyAlignment="1" applyProtection="1">
      <alignment horizontal="center"/>
    </xf>
    <xf numFmtId="0" fontId="0" fillId="0" borderId="7" xfId="0" applyFill="1" applyBorder="1" applyProtection="1"/>
    <xf numFmtId="0" fontId="0" fillId="0" borderId="8" xfId="0" applyFill="1" applyBorder="1" applyProtection="1"/>
    <xf numFmtId="164" fontId="1" fillId="0" borderId="15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9" xfId="0" applyFont="1" applyFill="1" applyBorder="1" applyAlignment="1" applyProtection="1">
      <alignment horizontal="center" vertical="center"/>
    </xf>
    <xf numFmtId="1" fontId="4" fillId="0" borderId="9" xfId="0" applyNumberFormat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0" fillId="0" borderId="16" xfId="0" applyFill="1" applyBorder="1" applyProtection="1"/>
    <xf numFmtId="0" fontId="4" fillId="0" borderId="16" xfId="0" applyFont="1" applyFill="1" applyBorder="1" applyAlignment="1" applyProtection="1">
      <alignment horizontal="center" vertical="center"/>
    </xf>
    <xf numFmtId="1" fontId="4" fillId="0" borderId="16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/>
    </xf>
    <xf numFmtId="0" fontId="0" fillId="0" borderId="3" xfId="0" applyFill="1" applyBorder="1"/>
    <xf numFmtId="0" fontId="1" fillId="0" borderId="4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6" xfId="0" applyFill="1" applyBorder="1"/>
    <xf numFmtId="0" fontId="4" fillId="0" borderId="14" xfId="0" applyFont="1" applyFill="1" applyBorder="1" applyProtection="1"/>
    <xf numFmtId="0" fontId="1" fillId="0" borderId="7" xfId="0" applyFont="1" applyFill="1" applyBorder="1" applyProtection="1"/>
    <xf numFmtId="0" fontId="0" fillId="0" borderId="7" xfId="0" applyFill="1" applyBorder="1" applyAlignment="1" applyProtection="1">
      <alignment horizontal="right"/>
    </xf>
    <xf numFmtId="0" fontId="1" fillId="0" borderId="7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right"/>
    </xf>
    <xf numFmtId="0" fontId="4" fillId="0" borderId="7" xfId="0" applyFont="1" applyFill="1" applyBorder="1" applyAlignment="1" applyProtection="1">
      <alignment horizontal="left"/>
    </xf>
    <xf numFmtId="0" fontId="1" fillId="0" borderId="15" xfId="0" applyFont="1" applyFill="1" applyBorder="1" applyProtection="1"/>
    <xf numFmtId="0" fontId="1" fillId="0" borderId="16" xfId="0" applyFont="1" applyFill="1" applyBorder="1" applyAlignment="1" applyProtection="1">
      <alignment horizontal="center"/>
    </xf>
    <xf numFmtId="0" fontId="1" fillId="0" borderId="16" xfId="0" applyFont="1" applyFill="1" applyBorder="1" applyProtection="1"/>
    <xf numFmtId="0" fontId="0" fillId="0" borderId="0" xfId="0" applyFill="1" applyProtection="1"/>
    <xf numFmtId="0" fontId="0" fillId="0" borderId="9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165" fontId="4" fillId="0" borderId="9" xfId="0" applyNumberFormat="1" applyFont="1" applyFill="1" applyBorder="1" applyAlignment="1" applyProtection="1">
      <alignment horizontal="center"/>
    </xf>
    <xf numFmtId="1" fontId="4" fillId="0" borderId="9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165" fontId="4" fillId="0" borderId="16" xfId="0" applyNumberFormat="1" applyFont="1" applyFill="1" applyBorder="1" applyAlignment="1" applyProtection="1">
      <alignment horizontal="center"/>
    </xf>
    <xf numFmtId="1" fontId="4" fillId="0" borderId="16" xfId="0" applyNumberFormat="1" applyFont="1" applyFill="1" applyBorder="1" applyAlignment="1" applyProtection="1">
      <alignment horizontal="center"/>
    </xf>
    <xf numFmtId="165" fontId="4" fillId="0" borderId="10" xfId="0" applyNumberFormat="1" applyFont="1" applyFill="1" applyBorder="1" applyAlignment="1" applyProtection="1">
      <alignment horizontal="center"/>
    </xf>
    <xf numFmtId="1" fontId="4" fillId="0" borderId="10" xfId="0" applyNumberFormat="1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1" fillId="0" borderId="4" xfId="0" applyFont="1" applyFill="1" applyBorder="1" applyProtection="1"/>
    <xf numFmtId="0" fontId="0" fillId="0" borderId="4" xfId="0" applyFill="1" applyBorder="1" applyProtection="1"/>
    <xf numFmtId="0" fontId="0" fillId="0" borderId="5" xfId="0" applyFill="1" applyBorder="1" applyProtection="1"/>
    <xf numFmtId="0" fontId="0" fillId="0" borderId="2" xfId="0" applyFill="1" applyBorder="1" applyProtection="1"/>
    <xf numFmtId="0" fontId="0" fillId="0" borderId="0" xfId="0" applyFill="1" applyBorder="1" applyProtection="1"/>
    <xf numFmtId="0" fontId="1" fillId="0" borderId="0" xfId="0" applyFont="1" applyFill="1" applyBorder="1" applyProtection="1"/>
    <xf numFmtId="0" fontId="0" fillId="0" borderId="6" xfId="0" applyFill="1" applyBorder="1" applyProtection="1"/>
    <xf numFmtId="0" fontId="5" fillId="0" borderId="5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vertical="top"/>
    </xf>
    <xf numFmtId="1" fontId="6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1" applyNumberFormat="1" applyFont="1" applyFill="1" applyBorder="1" applyAlignment="1" applyProtection="1"/>
    <xf numFmtId="0" fontId="12" fillId="0" borderId="0" xfId="1" applyFont="1"/>
    <xf numFmtId="0" fontId="13" fillId="0" borderId="0" xfId="1" applyNumberFormat="1" applyFont="1" applyFill="1" applyBorder="1" applyAlignment="1" applyProtection="1">
      <alignment vertical="center"/>
    </xf>
    <xf numFmtId="0" fontId="13" fillId="0" borderId="12" xfId="1" applyNumberFormat="1" applyFont="1" applyFill="1" applyBorder="1" applyAlignment="1" applyProtection="1">
      <alignment vertical="center"/>
    </xf>
    <xf numFmtId="0" fontId="13" fillId="0" borderId="15" xfId="1" applyNumberFormat="1" applyFont="1" applyFill="1" applyBorder="1" applyAlignment="1" applyProtection="1">
      <alignment horizontal="center" vertical="center"/>
    </xf>
    <xf numFmtId="0" fontId="13" fillId="0" borderId="15" xfId="1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3" fillId="0" borderId="31" xfId="1" applyNumberFormat="1" applyFont="1" applyFill="1" applyBorder="1" applyAlignment="1" applyProtection="1">
      <alignment horizontal="center" vertical="center"/>
    </xf>
    <xf numFmtId="0" fontId="13" fillId="0" borderId="32" xfId="1" applyNumberFormat="1" applyFont="1" applyFill="1" applyBorder="1" applyAlignment="1" applyProtection="1">
      <alignment vertical="center"/>
    </xf>
    <xf numFmtId="0" fontId="13" fillId="0" borderId="33" xfId="1" applyNumberFormat="1" applyFont="1" applyFill="1" applyBorder="1" applyAlignment="1" applyProtection="1">
      <alignment horizontal="center" vertical="center"/>
    </xf>
    <xf numFmtId="0" fontId="13" fillId="0" borderId="33" xfId="1" applyNumberFormat="1" applyFont="1" applyFill="1" applyBorder="1" applyAlignment="1" applyProtection="1">
      <alignment vertical="center"/>
    </xf>
    <xf numFmtId="0" fontId="13" fillId="0" borderId="34" xfId="1" applyNumberFormat="1" applyFont="1" applyFill="1" applyBorder="1" applyAlignment="1" applyProtection="1">
      <alignment vertical="center"/>
    </xf>
    <xf numFmtId="0" fontId="13" fillId="0" borderId="34" xfId="1" applyNumberFormat="1" applyFont="1" applyFill="1" applyBorder="1" applyAlignment="1" applyProtection="1">
      <alignment horizontal="center" vertical="center"/>
    </xf>
    <xf numFmtId="0" fontId="13" fillId="0" borderId="35" xfId="1" applyNumberFormat="1" applyFont="1" applyFill="1" applyBorder="1" applyAlignment="1" applyProtection="1">
      <alignment horizontal="center" vertical="center"/>
    </xf>
    <xf numFmtId="0" fontId="13" fillId="0" borderId="36" xfId="1" applyNumberFormat="1" applyFont="1" applyFill="1" applyBorder="1" applyAlignment="1" applyProtection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3" fillId="0" borderId="40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3" fillId="0" borderId="2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2" fontId="5" fillId="0" borderId="7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vertical="center"/>
      <protection locked="0"/>
    </xf>
    <xf numFmtId="0" fontId="13" fillId="0" borderId="28" xfId="0" applyFont="1" applyBorder="1" applyAlignment="1" applyProtection="1">
      <alignment vertical="center"/>
      <protection locked="0"/>
    </xf>
    <xf numFmtId="0" fontId="17" fillId="0" borderId="28" xfId="0" applyFont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13" fillId="0" borderId="26" xfId="0" applyFont="1" applyBorder="1" applyAlignment="1" applyProtection="1">
      <alignment vertical="center"/>
      <protection locked="0"/>
    </xf>
    <xf numFmtId="0" fontId="13" fillId="0" borderId="53" xfId="0" applyFont="1" applyBorder="1" applyAlignment="1" applyProtection="1">
      <alignment vertical="center"/>
      <protection locked="0"/>
    </xf>
    <xf numFmtId="0" fontId="13" fillId="0" borderId="30" xfId="0" applyFont="1" applyBorder="1" applyAlignment="1" applyProtection="1">
      <alignment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/>
    <xf numFmtId="0" fontId="6" fillId="0" borderId="8" xfId="0" applyFont="1" applyBorder="1"/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166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4" borderId="0" xfId="0" applyFont="1" applyFill="1" applyAlignment="1">
      <alignment vertical="center"/>
    </xf>
    <xf numFmtId="165" fontId="6" fillId="0" borderId="7" xfId="0" applyNumberFormat="1" applyFont="1" applyBorder="1" applyAlignment="1">
      <alignment horizontal="center" vertical="center"/>
    </xf>
    <xf numFmtId="0" fontId="13" fillId="3" borderId="40" xfId="1" applyNumberFormat="1" applyFont="1" applyFill="1" applyBorder="1" applyAlignment="1" applyProtection="1">
      <alignment horizontal="center" vertical="center"/>
    </xf>
    <xf numFmtId="0" fontId="13" fillId="3" borderId="15" xfId="1" applyNumberFormat="1" applyFont="1" applyFill="1" applyBorder="1" applyAlignment="1" applyProtection="1">
      <alignment vertical="center"/>
    </xf>
    <xf numFmtId="0" fontId="13" fillId="3" borderId="33" xfId="1" applyNumberFormat="1" applyFont="1" applyFill="1" applyBorder="1" applyAlignment="1" applyProtection="1">
      <alignment vertical="center"/>
    </xf>
    <xf numFmtId="0" fontId="13" fillId="3" borderId="35" xfId="1" applyNumberFormat="1" applyFont="1" applyFill="1" applyBorder="1" applyAlignment="1" applyProtection="1">
      <alignment horizontal="center" vertical="center"/>
    </xf>
    <xf numFmtId="0" fontId="13" fillId="3" borderId="41" xfId="1" applyNumberFormat="1" applyFont="1" applyFill="1" applyBorder="1" applyAlignment="1" applyProtection="1">
      <alignment horizontal="center" vertical="center"/>
    </xf>
    <xf numFmtId="0" fontId="13" fillId="3" borderId="38" xfId="1" applyNumberFormat="1" applyFont="1" applyFill="1" applyBorder="1" applyAlignment="1" applyProtection="1">
      <alignment vertical="center"/>
    </xf>
    <xf numFmtId="0" fontId="13" fillId="3" borderId="39" xfId="1" applyNumberFormat="1" applyFont="1" applyFill="1" applyBorder="1" applyAlignment="1" applyProtection="1">
      <alignment vertical="center"/>
    </xf>
    <xf numFmtId="0" fontId="13" fillId="3" borderId="37" xfId="1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2" fontId="6" fillId="0" borderId="15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3" fillId="0" borderId="12" xfId="0" applyFont="1" applyBorder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1" fillId="0" borderId="2" xfId="0" applyFont="1" applyBorder="1"/>
    <xf numFmtId="0" fontId="2" fillId="0" borderId="0" xfId="0" applyFont="1" applyBorder="1" applyProtection="1">
      <protection locked="0"/>
    </xf>
    <xf numFmtId="0" fontId="4" fillId="0" borderId="0" xfId="0" applyFont="1" applyBorder="1"/>
    <xf numFmtId="0" fontId="4" fillId="0" borderId="12" xfId="0" applyFont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4" fillId="0" borderId="2" xfId="0" applyFont="1" applyBorder="1" applyProtection="1"/>
    <xf numFmtId="0" fontId="0" fillId="0" borderId="11" xfId="0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13" xfId="0" applyFont="1" applyBorder="1" applyProtection="1"/>
    <xf numFmtId="0" fontId="0" fillId="4" borderId="3" xfId="0" applyFill="1" applyBorder="1"/>
    <xf numFmtId="0" fontId="0" fillId="5" borderId="2" xfId="0" applyFill="1" applyBorder="1"/>
    <xf numFmtId="0" fontId="0" fillId="7" borderId="11" xfId="0" applyFill="1" applyBorder="1"/>
    <xf numFmtId="0" fontId="0" fillId="0" borderId="13" xfId="0" applyBorder="1"/>
    <xf numFmtId="0" fontId="2" fillId="0" borderId="4" xfId="0" applyFont="1" applyBorder="1" applyProtection="1">
      <protection locked="0"/>
    </xf>
    <xf numFmtId="0" fontId="1" fillId="0" borderId="11" xfId="0" applyFont="1" applyBorder="1"/>
    <xf numFmtId="0" fontId="1" fillId="0" borderId="14" xfId="0" applyFont="1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14" xfId="0" applyFont="1" applyBorder="1"/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3" fillId="0" borderId="0" xfId="2" applyFont="1" applyAlignme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2" applyFont="1" applyAlignment="1">
      <alignment horizontal="left" vertical="center"/>
    </xf>
    <xf numFmtId="0" fontId="0" fillId="8" borderId="2" xfId="0" applyFill="1" applyBorder="1"/>
    <xf numFmtId="0" fontId="1" fillId="0" borderId="2" xfId="0" applyFont="1" applyFill="1" applyBorder="1"/>
    <xf numFmtId="0" fontId="2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/>
    <xf numFmtId="0" fontId="2" fillId="0" borderId="12" xfId="0" applyFont="1" applyFill="1" applyBorder="1" applyProtection="1">
      <protection locked="0"/>
    </xf>
    <xf numFmtId="0" fontId="11" fillId="0" borderId="2" xfId="0" applyFont="1" applyBorder="1" applyAlignment="1">
      <alignment vertical="center"/>
    </xf>
    <xf numFmtId="0" fontId="22" fillId="0" borderId="4" xfId="0" applyFont="1" applyBorder="1" applyAlignment="1"/>
    <xf numFmtId="0" fontId="8" fillId="0" borderId="0" xfId="0" applyFont="1" applyBorder="1" applyAlignment="1">
      <alignment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vertical="center"/>
      <protection locked="0"/>
    </xf>
    <xf numFmtId="0" fontId="13" fillId="0" borderId="25" xfId="0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center"/>
    </xf>
    <xf numFmtId="0" fontId="1" fillId="0" borderId="6" xfId="0" applyFont="1" applyBorder="1" applyAlignment="1">
      <alignment horizontal="center"/>
    </xf>
    <xf numFmtId="164" fontId="19" fillId="5" borderId="10" xfId="0" applyNumberFormat="1" applyFont="1" applyFill="1" applyBorder="1" applyAlignment="1" applyProtection="1">
      <alignment horizontal="center"/>
      <protection locked="0"/>
    </xf>
    <xf numFmtId="1" fontId="0" fillId="9" borderId="10" xfId="0" applyNumberFormat="1" applyFill="1" applyBorder="1" applyAlignment="1" applyProtection="1">
      <alignment horizontal="center"/>
      <protection locked="0"/>
    </xf>
    <xf numFmtId="0" fontId="0" fillId="9" borderId="9" xfId="0" applyFill="1" applyBorder="1"/>
    <xf numFmtId="1" fontId="0" fillId="9" borderId="10" xfId="0" applyNumberFormat="1" applyFill="1" applyBorder="1" applyAlignment="1" applyProtection="1">
      <alignment horizontal="center"/>
    </xf>
    <xf numFmtId="164" fontId="0" fillId="9" borderId="10" xfId="0" applyNumberFormat="1" applyFill="1" applyBorder="1" applyAlignment="1" applyProtection="1">
      <alignment horizontal="center"/>
    </xf>
    <xf numFmtId="0" fontId="0" fillId="9" borderId="10" xfId="0" applyFill="1" applyBorder="1"/>
    <xf numFmtId="0" fontId="0" fillId="9" borderId="10" xfId="0" applyFill="1" applyBorder="1" applyProtection="1"/>
    <xf numFmtId="0" fontId="13" fillId="0" borderId="21" xfId="0" quotePrefix="1" applyFont="1" applyBorder="1" applyAlignment="1" applyProtection="1">
      <alignment vertical="center"/>
      <protection locked="0"/>
    </xf>
    <xf numFmtId="0" fontId="13" fillId="0" borderId="0" xfId="0" applyFont="1" applyAlignment="1">
      <alignment horizontal="right" vertical="center"/>
    </xf>
    <xf numFmtId="0" fontId="1" fillId="9" borderId="14" xfId="0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textRotation="90"/>
    </xf>
    <xf numFmtId="0" fontId="0" fillId="9" borderId="16" xfId="0" applyFill="1" applyBorder="1" applyAlignment="1">
      <alignment horizontal="center"/>
    </xf>
    <xf numFmtId="0" fontId="1" fillId="9" borderId="15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left" vertical="center"/>
    </xf>
    <xf numFmtId="169" fontId="8" fillId="0" borderId="16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vertical="center"/>
      <protection locked="0"/>
    </xf>
    <xf numFmtId="49" fontId="6" fillId="0" borderId="11" xfId="0" applyNumberFormat="1" applyFont="1" applyBorder="1" applyAlignment="1">
      <alignment vertical="center"/>
    </xf>
    <xf numFmtId="0" fontId="6" fillId="0" borderId="56" xfId="0" applyFont="1" applyBorder="1"/>
    <xf numFmtId="1" fontId="18" fillId="0" borderId="0" xfId="0" applyNumberFormat="1" applyFont="1" applyBorder="1" applyAlignment="1" applyProtection="1">
      <alignment horizontal="center" vertical="center"/>
      <protection locked="0"/>
    </xf>
    <xf numFmtId="166" fontId="18" fillId="0" borderId="7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66" fontId="18" fillId="0" borderId="0" xfId="0" applyNumberFormat="1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164" fontId="4" fillId="5" borderId="2" xfId="0" applyNumberFormat="1" applyFont="1" applyFill="1" applyBorder="1" applyAlignment="1" applyProtection="1">
      <alignment horizontal="center"/>
    </xf>
    <xf numFmtId="49" fontId="6" fillId="0" borderId="57" xfId="0" applyNumberFormat="1" applyFont="1" applyBorder="1" applyAlignment="1" applyProtection="1">
      <alignment horizontal="center" vertical="center"/>
      <protection locked="0"/>
    </xf>
    <xf numFmtId="49" fontId="6" fillId="0" borderId="7" xfId="0" applyNumberFormat="1" applyFont="1" applyBorder="1" applyAlignment="1" applyProtection="1">
      <alignment vertical="center"/>
      <protection locked="0"/>
    </xf>
    <xf numFmtId="49" fontId="6" fillId="0" borderId="59" xfId="0" applyNumberFormat="1" applyFont="1" applyBorder="1" applyAlignment="1" applyProtection="1">
      <alignment horizontal="center" vertical="center"/>
      <protection locked="0"/>
    </xf>
    <xf numFmtId="49" fontId="6" fillId="0" borderId="59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8" fillId="0" borderId="58" xfId="0" applyNumberFormat="1" applyFont="1" applyBorder="1" applyAlignment="1" applyProtection="1">
      <alignment vertical="center" wrapText="1"/>
      <protection locked="0"/>
    </xf>
    <xf numFmtId="0" fontId="6" fillId="0" borderId="58" xfId="0" applyFont="1" applyBorder="1" applyAlignment="1">
      <alignment vertical="center" wrapText="1"/>
    </xf>
    <xf numFmtId="0" fontId="19" fillId="0" borderId="6" xfId="0" applyFont="1" applyFill="1" applyBorder="1" applyAlignment="1" applyProtection="1">
      <alignment horizontal="center"/>
      <protection locked="0"/>
    </xf>
    <xf numFmtId="0" fontId="0" fillId="0" borderId="55" xfId="0" applyBorder="1"/>
    <xf numFmtId="0" fontId="25" fillId="0" borderId="0" xfId="0" applyFont="1"/>
    <xf numFmtId="0" fontId="8" fillId="0" borderId="12" xfId="0" applyFont="1" applyBorder="1" applyAlignment="1">
      <alignment vertical="center"/>
    </xf>
    <xf numFmtId="167" fontId="8" fillId="0" borderId="12" xfId="0" applyNumberFormat="1" applyFont="1" applyBorder="1" applyAlignment="1">
      <alignment vertical="center"/>
    </xf>
    <xf numFmtId="0" fontId="13" fillId="0" borderId="56" xfId="0" applyFont="1" applyBorder="1"/>
    <xf numFmtId="167" fontId="8" fillId="0" borderId="12" xfId="0" applyNumberFormat="1" applyFont="1" applyBorder="1" applyAlignment="1">
      <alignment horizontal="left" vertical="center" wrapText="1"/>
    </xf>
    <xf numFmtId="167" fontId="8" fillId="0" borderId="13" xfId="0" applyNumberFormat="1" applyFont="1" applyBorder="1" applyAlignment="1">
      <alignment horizontal="left" vertical="center" wrapText="1"/>
    </xf>
    <xf numFmtId="0" fontId="13" fillId="0" borderId="0" xfId="0" applyFont="1" applyBorder="1"/>
    <xf numFmtId="0" fontId="13" fillId="0" borderId="55" xfId="0" applyFont="1" applyBorder="1"/>
    <xf numFmtId="0" fontId="13" fillId="0" borderId="54" xfId="0" applyFont="1" applyBorder="1"/>
    <xf numFmtId="167" fontId="8" fillId="0" borderId="0" xfId="0" applyNumberFormat="1" applyFont="1" applyBorder="1" applyAlignment="1">
      <alignment vertical="center" wrapText="1"/>
    </xf>
    <xf numFmtId="167" fontId="8" fillId="0" borderId="6" xfId="0" applyNumberFormat="1" applyFont="1" applyBorder="1" applyAlignment="1">
      <alignment vertical="center" wrapText="1"/>
    </xf>
    <xf numFmtId="49" fontId="22" fillId="0" borderId="0" xfId="0" applyNumberFormat="1" applyFont="1" applyBorder="1" applyAlignment="1" applyProtection="1">
      <alignment horizontal="center"/>
      <protection locked="0"/>
    </xf>
    <xf numFmtId="49" fontId="22" fillId="0" borderId="6" xfId="0" applyNumberFormat="1" applyFont="1" applyBorder="1" applyAlignment="1" applyProtection="1">
      <alignment horizontal="center"/>
      <protection locked="0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49" fontId="6" fillId="0" borderId="58" xfId="0" applyNumberFormat="1" applyFont="1" applyBorder="1" applyAlignment="1">
      <alignment vertical="center" wrapText="1"/>
    </xf>
    <xf numFmtId="0" fontId="6" fillId="0" borderId="60" xfId="0" applyFont="1" applyBorder="1" applyAlignment="1" applyProtection="1">
      <alignment vertical="center" wrapText="1"/>
      <protection locked="0"/>
    </xf>
    <xf numFmtId="0" fontId="4" fillId="0" borderId="15" xfId="0" applyFont="1" applyFill="1" applyBorder="1" applyAlignment="1">
      <alignment horizontal="center" vertical="center"/>
    </xf>
    <xf numFmtId="0" fontId="6" fillId="0" borderId="58" xfId="0" applyFont="1" applyBorder="1" applyAlignment="1" applyProtection="1">
      <alignment horizontal="left" vertical="center" wrapText="1"/>
      <protection locked="0"/>
    </xf>
    <xf numFmtId="165" fontId="8" fillId="0" borderId="58" xfId="0" applyNumberFormat="1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49" fontId="0" fillId="0" borderId="59" xfId="0" applyNumberFormat="1" applyBorder="1"/>
    <xf numFmtId="49" fontId="6" fillId="0" borderId="59" xfId="0" applyNumberFormat="1" applyFont="1" applyBorder="1" applyAlignment="1">
      <alignment horizontal="center" vertical="center"/>
    </xf>
    <xf numFmtId="49" fontId="6" fillId="0" borderId="61" xfId="0" applyNumberFormat="1" applyFont="1" applyBorder="1" applyAlignment="1" applyProtection="1">
      <alignment horizontal="left" vertical="center"/>
      <protection locked="0"/>
    </xf>
    <xf numFmtId="49" fontId="6" fillId="0" borderId="61" xfId="0" applyNumberFormat="1" applyFont="1" applyBorder="1" applyAlignment="1" applyProtection="1">
      <alignment vertical="center" wrapText="1"/>
      <protection locked="0"/>
    </xf>
    <xf numFmtId="49" fontId="6" fillId="0" borderId="7" xfId="0" applyNumberFormat="1" applyFont="1" applyBorder="1" applyAlignment="1">
      <alignment vertical="center"/>
    </xf>
    <xf numFmtId="49" fontId="6" fillId="0" borderId="61" xfId="0" applyNumberFormat="1" applyFont="1" applyFill="1" applyBorder="1" applyAlignment="1" applyProtection="1">
      <alignment horizontal="left" vertical="center"/>
      <protection locked="0"/>
    </xf>
    <xf numFmtId="49" fontId="6" fillId="0" borderId="61" xfId="0" applyNumberFormat="1" applyFont="1" applyFill="1" applyBorder="1" applyAlignment="1" applyProtection="1">
      <alignment vertical="center" wrapText="1"/>
      <protection locked="0"/>
    </xf>
    <xf numFmtId="49" fontId="5" fillId="0" borderId="61" xfId="0" applyNumberFormat="1" applyFont="1" applyBorder="1" applyAlignment="1" applyProtection="1">
      <alignment horizontal="center" vertical="center" wrapText="1"/>
      <protection locked="0"/>
    </xf>
    <xf numFmtId="0" fontId="0" fillId="0" borderId="60" xfId="0" applyFill="1" applyBorder="1" applyProtection="1"/>
    <xf numFmtId="0" fontId="4" fillId="0" borderId="60" xfId="0" applyFont="1" applyFill="1" applyBorder="1" applyAlignment="1" applyProtection="1">
      <alignment horizontal="center"/>
    </xf>
    <xf numFmtId="165" fontId="4" fillId="0" borderId="60" xfId="0" applyNumberFormat="1" applyFont="1" applyFill="1" applyBorder="1" applyAlignment="1" applyProtection="1">
      <alignment horizontal="center"/>
    </xf>
    <xf numFmtId="1" fontId="4" fillId="0" borderId="60" xfId="0" applyNumberFormat="1" applyFont="1" applyFill="1" applyBorder="1" applyAlignment="1" applyProtection="1">
      <alignment horizontal="center"/>
    </xf>
    <xf numFmtId="0" fontId="0" fillId="0" borderId="58" xfId="0" applyFill="1" applyBorder="1" applyProtection="1"/>
    <xf numFmtId="0" fontId="4" fillId="0" borderId="58" xfId="0" applyFont="1" applyFill="1" applyBorder="1" applyAlignment="1" applyProtection="1">
      <alignment horizontal="center"/>
    </xf>
    <xf numFmtId="165" fontId="4" fillId="0" borderId="58" xfId="0" applyNumberFormat="1" applyFont="1" applyFill="1" applyBorder="1" applyAlignment="1" applyProtection="1">
      <alignment horizontal="center"/>
    </xf>
    <xf numFmtId="1" fontId="4" fillId="0" borderId="58" xfId="0" applyNumberFormat="1" applyFont="1" applyFill="1" applyBorder="1" applyAlignment="1" applyProtection="1">
      <alignment horizontal="center"/>
    </xf>
    <xf numFmtId="0" fontId="0" fillId="0" borderId="9" xfId="0" applyFill="1" applyBorder="1"/>
    <xf numFmtId="0" fontId="0" fillId="0" borderId="57" xfId="0" applyBorder="1"/>
    <xf numFmtId="0" fontId="0" fillId="0" borderId="61" xfId="0" applyBorder="1"/>
    <xf numFmtId="0" fontId="1" fillId="0" borderId="57" xfId="0" applyFont="1" applyFill="1" applyBorder="1" applyAlignment="1">
      <alignment horizontal="center"/>
    </xf>
    <xf numFmtId="0" fontId="1" fillId="0" borderId="61" xfId="0" applyFont="1" applyFill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1" fillId="0" borderId="60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22" fillId="0" borderId="5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168" fontId="8" fillId="0" borderId="7" xfId="0" applyNumberFormat="1" applyFont="1" applyBorder="1" applyAlignment="1" applyProtection="1">
      <alignment horizontal="left" vertical="center"/>
      <protection locked="0"/>
    </xf>
    <xf numFmtId="168" fontId="8" fillId="0" borderId="8" xfId="0" applyNumberFormat="1" applyFont="1" applyBorder="1" applyAlignment="1" applyProtection="1">
      <alignment horizontal="left" vertical="center"/>
      <protection locked="0"/>
    </xf>
    <xf numFmtId="0" fontId="8" fillId="0" borderId="6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3" fillId="0" borderId="42" xfId="1" applyNumberFormat="1" applyFont="1" applyFill="1" applyBorder="1" applyAlignment="1" applyProtection="1">
      <alignment horizontal="center" vertical="center"/>
    </xf>
    <xf numFmtId="0" fontId="13" fillId="0" borderId="43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/>
    </xf>
    <xf numFmtId="0" fontId="13" fillId="0" borderId="32" xfId="1" applyNumberFormat="1" applyFont="1" applyFill="1" applyBorder="1" applyAlignment="1" applyProtection="1">
      <alignment horizontal="center" vertical="center"/>
    </xf>
    <xf numFmtId="0" fontId="0" fillId="0" borderId="39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13" fillId="0" borderId="47" xfId="1" applyNumberFormat="1" applyFont="1" applyFill="1" applyBorder="1" applyAlignment="1" applyProtection="1">
      <alignment horizontal="center" vertical="center"/>
    </xf>
    <xf numFmtId="0" fontId="13" fillId="0" borderId="48" xfId="1" applyNumberFormat="1" applyFont="1" applyFill="1" applyBorder="1" applyAlignment="1" applyProtection="1">
      <alignment horizontal="center" vertical="center"/>
    </xf>
    <xf numFmtId="0" fontId="13" fillId="0" borderId="11" xfId="1" applyNumberFormat="1" applyFont="1" applyFill="1" applyBorder="1" applyAlignment="1" applyProtection="1">
      <alignment horizontal="center" vertical="center"/>
    </xf>
    <xf numFmtId="0" fontId="13" fillId="0" borderId="49" xfId="1" applyNumberFormat="1" applyFont="1" applyFill="1" applyBorder="1" applyAlignment="1" applyProtection="1">
      <alignment horizontal="center" vertical="center"/>
    </xf>
    <xf numFmtId="49" fontId="22" fillId="0" borderId="0" xfId="0" applyNumberFormat="1" applyFont="1" applyBorder="1" applyAlignment="1" applyProtection="1">
      <alignment horizontal="center"/>
      <protection locked="0"/>
    </xf>
    <xf numFmtId="49" fontId="22" fillId="0" borderId="6" xfId="0" applyNumberFormat="1" applyFont="1" applyBorder="1" applyAlignment="1" applyProtection="1">
      <alignment horizontal="center"/>
      <protection locked="0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2" fillId="0" borderId="11" xfId="0" applyNumberFormat="1" applyFont="1" applyBorder="1" applyAlignment="1" applyProtection="1">
      <alignment horizontal="center" vertical="center"/>
      <protection locked="0"/>
    </xf>
    <xf numFmtId="0" fontId="22" fillId="0" borderId="12" xfId="0" applyNumberFormat="1" applyFont="1" applyBorder="1" applyAlignment="1" applyProtection="1">
      <alignment horizontal="center" vertical="center"/>
      <protection locked="0"/>
    </xf>
    <xf numFmtId="0" fontId="22" fillId="0" borderId="13" xfId="0" applyNumberFormat="1" applyFont="1" applyBorder="1" applyAlignment="1" applyProtection="1">
      <alignment horizontal="center" vertical="center"/>
      <protection locked="0"/>
    </xf>
    <xf numFmtId="167" fontId="8" fillId="0" borderId="6" xfId="0" applyNumberFormat="1" applyFont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7" fontId="5" fillId="0" borderId="7" xfId="0" applyNumberFormat="1" applyFont="1" applyFill="1" applyBorder="1" applyAlignment="1">
      <alignment horizontal="left" vertical="center"/>
    </xf>
    <xf numFmtId="167" fontId="5" fillId="0" borderId="8" xfId="0" applyNumberFormat="1" applyFont="1" applyFill="1" applyBorder="1" applyAlignment="1">
      <alignment horizontal="left" vertical="center"/>
    </xf>
    <xf numFmtId="0" fontId="19" fillId="0" borderId="13" xfId="0" applyFont="1" applyFill="1" applyBorder="1" applyAlignment="1" applyProtection="1">
      <alignment horizontal="center"/>
      <protection locked="0"/>
    </xf>
    <xf numFmtId="164" fontId="19" fillId="5" borderId="16" xfId="0" applyNumberFormat="1" applyFont="1" applyFill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 applyProtection="1">
      <alignment horizontal="center"/>
      <protection locked="0"/>
    </xf>
    <xf numFmtId="164" fontId="19" fillId="5" borderId="2" xfId="0" applyNumberFormat="1" applyFont="1" applyFill="1" applyBorder="1" applyAlignment="1" applyProtection="1">
      <alignment horizontal="center"/>
    </xf>
    <xf numFmtId="164" fontId="4" fillId="5" borderId="11" xfId="0" applyNumberFormat="1" applyFont="1" applyFill="1" applyBorder="1" applyAlignment="1" applyProtection="1">
      <alignment horizontal="center"/>
    </xf>
  </cellXfs>
  <cellStyles count="3">
    <cellStyle name="Hyperlink" xfId="2" builtinId="8"/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41124</xdr:rowOff>
    </xdr:from>
    <xdr:to>
      <xdr:col>2</xdr:col>
      <xdr:colOff>600</xdr:colOff>
      <xdr:row>5</xdr:row>
      <xdr:rowOff>9525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55449"/>
          <a:ext cx="1734150" cy="12257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2</xdr:row>
      <xdr:rowOff>314324</xdr:rowOff>
    </xdr:from>
    <xdr:to>
      <xdr:col>1</xdr:col>
      <xdr:colOff>1357635</xdr:colOff>
      <xdr:row>2</xdr:row>
      <xdr:rowOff>1428749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809624"/>
          <a:ext cx="1576711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1</xdr:row>
      <xdr:rowOff>19051</xdr:rowOff>
    </xdr:from>
    <xdr:to>
      <xdr:col>1</xdr:col>
      <xdr:colOff>1332098</xdr:colOff>
      <xdr:row>4</xdr:row>
      <xdr:rowOff>266700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209551"/>
          <a:ext cx="1684522" cy="1190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38101</xdr:rowOff>
    </xdr:from>
    <xdr:to>
      <xdr:col>1</xdr:col>
      <xdr:colOff>178508</xdr:colOff>
      <xdr:row>1</xdr:row>
      <xdr:rowOff>200026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1"/>
          <a:ext cx="673808" cy="47625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0</xdr:row>
      <xdr:rowOff>28575</xdr:rowOff>
    </xdr:from>
    <xdr:to>
      <xdr:col>8</xdr:col>
      <xdr:colOff>178508</xdr:colOff>
      <xdr:row>1</xdr:row>
      <xdr:rowOff>190500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28575"/>
          <a:ext cx="673808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266702</xdr:rowOff>
    </xdr:from>
    <xdr:to>
      <xdr:col>1</xdr:col>
      <xdr:colOff>1400175</xdr:colOff>
      <xdr:row>4</xdr:row>
      <xdr:rowOff>234678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266702"/>
          <a:ext cx="1733549" cy="12252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2</xdr:row>
      <xdr:rowOff>314324</xdr:rowOff>
    </xdr:from>
    <xdr:to>
      <xdr:col>1</xdr:col>
      <xdr:colOff>1357635</xdr:colOff>
      <xdr:row>2</xdr:row>
      <xdr:rowOff>1428749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809624"/>
          <a:ext cx="1576711" cy="1114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2</xdr:row>
      <xdr:rowOff>314324</xdr:rowOff>
    </xdr:from>
    <xdr:to>
      <xdr:col>1</xdr:col>
      <xdr:colOff>1357635</xdr:colOff>
      <xdr:row>2</xdr:row>
      <xdr:rowOff>1428749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809624"/>
          <a:ext cx="1576711" cy="11144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2</xdr:row>
      <xdr:rowOff>314324</xdr:rowOff>
    </xdr:from>
    <xdr:to>
      <xdr:col>1</xdr:col>
      <xdr:colOff>1357635</xdr:colOff>
      <xdr:row>2</xdr:row>
      <xdr:rowOff>1428749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809624"/>
          <a:ext cx="1576711" cy="11144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2</xdr:row>
      <xdr:rowOff>314324</xdr:rowOff>
    </xdr:from>
    <xdr:to>
      <xdr:col>1</xdr:col>
      <xdr:colOff>1357635</xdr:colOff>
      <xdr:row>2</xdr:row>
      <xdr:rowOff>1428749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809624"/>
          <a:ext cx="1576711" cy="1114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2</xdr:row>
      <xdr:rowOff>314324</xdr:rowOff>
    </xdr:from>
    <xdr:to>
      <xdr:col>1</xdr:col>
      <xdr:colOff>1357635</xdr:colOff>
      <xdr:row>2</xdr:row>
      <xdr:rowOff>1428749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809624"/>
          <a:ext cx="1576711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mailto:info@udenarchief.nl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/>
  </sheetViews>
  <sheetFormatPr defaultRowHeight="12.75" x14ac:dyDescent="0.2"/>
  <cols>
    <col min="2" max="2" width="3.7109375" customWidth="1"/>
    <col min="3" max="3" width="17.7109375" customWidth="1"/>
    <col min="4" max="8" width="10.7109375" customWidth="1"/>
  </cols>
  <sheetData>
    <row r="1" spans="1:9" x14ac:dyDescent="0.2">
      <c r="A1" s="1" t="s">
        <v>258</v>
      </c>
    </row>
    <row r="2" spans="1:9" x14ac:dyDescent="0.2">
      <c r="I2" s="2"/>
    </row>
    <row r="3" spans="1:9" x14ac:dyDescent="0.2">
      <c r="A3" s="65" t="s">
        <v>58</v>
      </c>
    </row>
    <row r="4" spans="1:9" x14ac:dyDescent="0.2">
      <c r="A4" s="65" t="s">
        <v>67</v>
      </c>
    </row>
    <row r="5" spans="1:9" x14ac:dyDescent="0.2">
      <c r="A5" s="65" t="s">
        <v>68</v>
      </c>
    </row>
    <row r="6" spans="1:9" x14ac:dyDescent="0.2">
      <c r="A6" s="65"/>
    </row>
    <row r="7" spans="1:9" x14ac:dyDescent="0.2">
      <c r="A7" s="65" t="s">
        <v>41</v>
      </c>
    </row>
    <row r="8" spans="1:9" x14ac:dyDescent="0.2">
      <c r="A8" s="65" t="s">
        <v>59</v>
      </c>
    </row>
    <row r="9" spans="1:9" x14ac:dyDescent="0.2">
      <c r="A9" s="65" t="s">
        <v>69</v>
      </c>
    </row>
    <row r="10" spans="1:9" x14ac:dyDescent="0.2">
      <c r="A10" s="65" t="s">
        <v>259</v>
      </c>
    </row>
    <row r="11" spans="1:9" x14ac:dyDescent="0.2">
      <c r="A11" s="65"/>
    </row>
    <row r="12" spans="1:9" x14ac:dyDescent="0.2">
      <c r="A12" s="65" t="s">
        <v>48</v>
      </c>
    </row>
    <row r="13" spans="1:9" x14ac:dyDescent="0.2">
      <c r="A13" s="65" t="s">
        <v>60</v>
      </c>
    </row>
    <row r="14" spans="1:9" x14ac:dyDescent="0.2">
      <c r="A14" s="65" t="s">
        <v>47</v>
      </c>
    </row>
    <row r="15" spans="1:9" x14ac:dyDescent="0.2">
      <c r="A15" s="65" t="s">
        <v>44</v>
      </c>
    </row>
    <row r="16" spans="1:9" x14ac:dyDescent="0.2">
      <c r="A16" s="65" t="s">
        <v>42</v>
      </c>
    </row>
    <row r="17" spans="1:2" x14ac:dyDescent="0.2">
      <c r="A17" s="65" t="s">
        <v>261</v>
      </c>
    </row>
    <row r="18" spans="1:2" x14ac:dyDescent="0.2">
      <c r="A18" s="65" t="s">
        <v>49</v>
      </c>
    </row>
    <row r="19" spans="1:2" x14ac:dyDescent="0.2">
      <c r="A19" s="65" t="s">
        <v>43</v>
      </c>
    </row>
    <row r="20" spans="1:2" x14ac:dyDescent="0.2">
      <c r="B20" t="s">
        <v>50</v>
      </c>
    </row>
    <row r="21" spans="1:2" x14ac:dyDescent="0.2">
      <c r="B21" t="s">
        <v>51</v>
      </c>
    </row>
    <row r="22" spans="1:2" x14ac:dyDescent="0.2">
      <c r="B22" t="s">
        <v>52</v>
      </c>
    </row>
    <row r="23" spans="1:2" x14ac:dyDescent="0.2">
      <c r="A23" t="s">
        <v>53</v>
      </c>
    </row>
    <row r="25" spans="1:2" x14ac:dyDescent="0.2">
      <c r="A25" t="s">
        <v>61</v>
      </c>
    </row>
    <row r="26" spans="1:2" x14ac:dyDescent="0.2">
      <c r="A26" t="s">
        <v>62</v>
      </c>
    </row>
    <row r="27" spans="1:2" x14ac:dyDescent="0.2">
      <c r="A27" t="s">
        <v>63</v>
      </c>
    </row>
    <row r="29" spans="1:2" x14ac:dyDescent="0.2">
      <c r="A29" t="s">
        <v>45</v>
      </c>
    </row>
    <row r="30" spans="1:2" x14ac:dyDescent="0.2">
      <c r="A30" t="s">
        <v>46</v>
      </c>
    </row>
    <row r="31" spans="1:2" x14ac:dyDescent="0.2">
      <c r="A31" t="s">
        <v>66</v>
      </c>
    </row>
    <row r="32" spans="1:2" x14ac:dyDescent="0.2">
      <c r="A32" t="s">
        <v>64</v>
      </c>
    </row>
    <row r="33" spans="1:4" x14ac:dyDescent="0.2">
      <c r="A33" t="s">
        <v>65</v>
      </c>
    </row>
    <row r="35" spans="1:4" x14ac:dyDescent="0.2">
      <c r="A35" t="s">
        <v>74</v>
      </c>
    </row>
    <row r="36" spans="1:4" x14ac:dyDescent="0.2">
      <c r="A36" t="s">
        <v>70</v>
      </c>
    </row>
    <row r="37" spans="1:4" x14ac:dyDescent="0.2">
      <c r="A37" t="s">
        <v>71</v>
      </c>
    </row>
    <row r="39" spans="1:4" x14ac:dyDescent="0.2">
      <c r="A39" t="s">
        <v>72</v>
      </c>
    </row>
    <row r="40" spans="1:4" x14ac:dyDescent="0.2">
      <c r="A40" t="s">
        <v>73</v>
      </c>
    </row>
    <row r="42" spans="1:4" x14ac:dyDescent="0.2">
      <c r="A42" s="34" t="s">
        <v>54</v>
      </c>
      <c r="B42" s="34"/>
      <c r="C42" s="34"/>
      <c r="D42" s="34"/>
    </row>
    <row r="43" spans="1:4" x14ac:dyDescent="0.2">
      <c r="A43" s="34"/>
      <c r="B43" s="34"/>
      <c r="C43" s="34"/>
      <c r="D43" s="34"/>
    </row>
    <row r="44" spans="1:4" x14ac:dyDescent="0.2">
      <c r="A44" s="34" t="s">
        <v>55</v>
      </c>
      <c r="B44" s="34"/>
      <c r="C44" s="34"/>
      <c r="D44" s="34"/>
    </row>
    <row r="45" spans="1:4" x14ac:dyDescent="0.2">
      <c r="A45" s="34" t="s">
        <v>56</v>
      </c>
      <c r="B45" s="34"/>
      <c r="C45" s="34"/>
      <c r="D45" s="34"/>
    </row>
    <row r="46" spans="1:4" x14ac:dyDescent="0.2">
      <c r="A46" s="34"/>
      <c r="B46" s="34"/>
      <c r="C46" s="34"/>
      <c r="D46" s="34"/>
    </row>
    <row r="47" spans="1:4" x14ac:dyDescent="0.2">
      <c r="A47" s="34" t="s">
        <v>57</v>
      </c>
      <c r="B47" s="34"/>
      <c r="C47" s="34"/>
      <c r="D47" s="34"/>
    </row>
    <row r="48" spans="1:4" x14ac:dyDescent="0.2">
      <c r="A48" s="34"/>
      <c r="B48" s="34"/>
      <c r="C48" s="34"/>
      <c r="D48" s="34"/>
    </row>
    <row r="49" spans="1:4" x14ac:dyDescent="0.2">
      <c r="A49" s="34" t="s">
        <v>30</v>
      </c>
      <c r="B49" s="34"/>
      <c r="C49" s="34"/>
      <c r="D49" s="34"/>
    </row>
    <row r="50" spans="1:4" x14ac:dyDescent="0.2">
      <c r="A50" s="34" t="s">
        <v>260</v>
      </c>
      <c r="B50" s="34"/>
      <c r="C50" s="34"/>
      <c r="D50" s="34"/>
    </row>
  </sheetData>
  <sheetProtection sheet="1" objects="1" scenarios="1"/>
  <phoneticPr fontId="0" type="noConversion"/>
  <pageMargins left="0.78740157480314965" right="0.59055118110236227" top="0.39370078740157483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0.7109375" customWidth="1"/>
    <col min="3" max="22" width="5.7109375" customWidth="1"/>
  </cols>
  <sheetData>
    <row r="1" spans="1:22" ht="20.100000000000001" customHeight="1" x14ac:dyDescent="0.2">
      <c r="A1" s="437" t="str">
        <f>Start!C5</f>
        <v>Recreatieclub Tiona</v>
      </c>
      <c r="B1" s="438"/>
      <c r="C1" s="438"/>
      <c r="D1" s="71" t="str">
        <f>Start!C6</f>
        <v>Competitie Driebanden klein</v>
      </c>
      <c r="E1" s="71"/>
      <c r="F1" s="71"/>
      <c r="G1" s="71"/>
      <c r="H1" s="71"/>
      <c r="I1" s="71"/>
      <c r="J1" s="71"/>
      <c r="K1" s="71"/>
      <c r="L1" s="71" t="str">
        <f>Start!C7</f>
        <v>Seizoen 2017-2018</v>
      </c>
      <c r="M1" s="72"/>
      <c r="N1" s="71"/>
      <c r="O1" s="71"/>
      <c r="P1" s="176" t="s">
        <v>117</v>
      </c>
      <c r="Q1" s="71"/>
      <c r="R1" s="71"/>
      <c r="S1" s="73"/>
      <c r="T1" s="71"/>
      <c r="U1" s="71"/>
      <c r="V1" s="74"/>
    </row>
    <row r="2" spans="1:22" ht="20.100000000000001" customHeight="1" x14ac:dyDescent="0.2">
      <c r="A2" s="75"/>
      <c r="B2" s="71"/>
      <c r="C2" s="69"/>
      <c r="D2" s="69"/>
      <c r="E2" s="177"/>
      <c r="F2" s="69"/>
      <c r="G2" s="69"/>
      <c r="H2" s="69"/>
      <c r="I2" s="69"/>
      <c r="J2" s="69"/>
      <c r="K2" s="69"/>
      <c r="L2" s="177" t="s">
        <v>29</v>
      </c>
      <c r="M2" s="69"/>
      <c r="N2" s="69"/>
      <c r="O2" s="69"/>
      <c r="P2" s="439">
        <f>Uitslagen!C6</f>
        <v>43131</v>
      </c>
      <c r="Q2" s="439"/>
      <c r="R2" s="439"/>
      <c r="S2" s="439"/>
      <c r="T2" s="439"/>
      <c r="U2" s="439"/>
      <c r="V2" s="440"/>
    </row>
    <row r="3" spans="1:22" ht="120" customHeight="1" x14ac:dyDescent="0.2">
      <c r="A3" s="77"/>
      <c r="B3" s="143"/>
      <c r="C3" s="78" t="str">
        <f>IF(Start!C23&gt;0,Start!C23,"")</f>
        <v>Peter van Alderen</v>
      </c>
      <c r="D3" s="78" t="str">
        <f>IF(C12&gt;0,Start!C24,"")</f>
        <v>Henk Baron</v>
      </c>
      <c r="E3" s="78" t="str">
        <f>IF(Start!C25&gt;0,Start!C25,"")</f>
        <v>Cor vd Berg</v>
      </c>
      <c r="F3" s="78" t="str">
        <f>IF(Start!C26&gt;0,Start!C26,"")</f>
        <v>Daan Bergink</v>
      </c>
      <c r="G3" s="78" t="str">
        <f>IF(Start!C27&gt;0,Start!C27,"")</f>
        <v>Luciën Bressers</v>
      </c>
      <c r="H3" s="78" t="str">
        <f>IF(Start!C28&gt;0,Start!C28,"")</f>
        <v>Harrie Hanegraaf</v>
      </c>
      <c r="I3" s="78" t="str">
        <f>IF(Start!C29&gt;0,Start!C29,"")</f>
        <v>Tonnie vd Oetelaar</v>
      </c>
      <c r="J3" s="78" t="str">
        <f>IF(Start!C30&gt;0,Start!C30,"")</f>
        <v>Leo Pijnenburg</v>
      </c>
      <c r="K3" s="78" t="str">
        <f>IF(Start!C31&gt;0,Start!C31,"")</f>
        <v>Piet Smits</v>
      </c>
      <c r="L3" s="78" t="str">
        <f>IF(Start!C32&gt;0,Start!C32,"")</f>
        <v>Frans vd Spank</v>
      </c>
      <c r="M3" s="78" t="str">
        <f>IF(Start!C33&gt;0,Start!C33,"")</f>
        <v>Patrick vd Spank</v>
      </c>
      <c r="N3" s="78" t="str">
        <f>IF(Start!C34&gt;0,Start!C34,"")</f>
        <v>Piet Theijssen</v>
      </c>
      <c r="O3" s="78" t="str">
        <f>IF(Start!C35&gt;0,Start!C35,"")</f>
        <v>William Verhoeven</v>
      </c>
      <c r="P3" s="78" t="str">
        <f>IF(Start!C36&gt;0,Start!C36,"")</f>
        <v>Jan Vloet</v>
      </c>
      <c r="Q3" s="78" t="str">
        <f>IF(Start!C37&gt;0,Start!C37,"")</f>
        <v>Jo vd Hanenberg</v>
      </c>
      <c r="R3" s="315" t="str">
        <f>IF(Start!C38&gt;0,Start!C38,"")</f>
        <v/>
      </c>
      <c r="S3" s="315" t="str">
        <f>IF(Start!C39&gt;0,Start!C39,"")</f>
        <v/>
      </c>
      <c r="T3" s="315" t="str">
        <f>IF(Start!C40&gt;0,Start!C40,"")</f>
        <v/>
      </c>
      <c r="U3" s="315" t="str">
        <f>IF(Start!C41&gt;0,Start!C41,"")</f>
        <v/>
      </c>
      <c r="V3" s="315" t="str">
        <f>IF(Start!C42&gt;0,Start!C42,"")</f>
        <v/>
      </c>
    </row>
    <row r="4" spans="1:22" ht="15" customHeight="1" x14ac:dyDescent="0.2">
      <c r="A4" s="79"/>
      <c r="B4" s="178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16"/>
      <c r="S4" s="316"/>
      <c r="T4" s="316"/>
      <c r="U4" s="316"/>
      <c r="V4" s="316"/>
    </row>
    <row r="5" spans="1:22" ht="15" customHeight="1" x14ac:dyDescent="0.2">
      <c r="A5" s="31"/>
      <c r="B5" s="30"/>
      <c r="C5" s="81">
        <f>Start!B23</f>
        <v>1</v>
      </c>
      <c r="D5" s="23">
        <f>Start!B24</f>
        <v>2</v>
      </c>
      <c r="E5" s="23">
        <f>Start!B25</f>
        <v>3</v>
      </c>
      <c r="F5" s="23">
        <f>Start!B26</f>
        <v>4</v>
      </c>
      <c r="G5" s="23">
        <f>Start!B27</f>
        <v>5</v>
      </c>
      <c r="H5" s="81">
        <f>Start!B28</f>
        <v>6</v>
      </c>
      <c r="I5" s="23">
        <f>Start!B29</f>
        <v>7</v>
      </c>
      <c r="J5" s="81">
        <f>Start!B30</f>
        <v>8</v>
      </c>
      <c r="K5" s="81">
        <f>Start!B31</f>
        <v>9</v>
      </c>
      <c r="L5" s="81">
        <f>Start!B32</f>
        <v>10</v>
      </c>
      <c r="M5" s="23">
        <f>Start!B33</f>
        <v>11</v>
      </c>
      <c r="N5" s="23">
        <f>Start!B34</f>
        <v>12</v>
      </c>
      <c r="O5" s="81">
        <f>Start!B35</f>
        <v>13</v>
      </c>
      <c r="P5" s="23">
        <f>Start!B36</f>
        <v>14</v>
      </c>
      <c r="Q5" s="81">
        <f>Start!B37</f>
        <v>15</v>
      </c>
      <c r="R5" s="317">
        <f>Start!B38</f>
        <v>16</v>
      </c>
      <c r="S5" s="317">
        <f>Start!B39</f>
        <v>17</v>
      </c>
      <c r="T5" s="317">
        <f>Start!B40</f>
        <v>18</v>
      </c>
      <c r="U5" s="317">
        <f>Start!B41</f>
        <v>19</v>
      </c>
      <c r="V5" s="317">
        <f>Start!B42</f>
        <v>20</v>
      </c>
    </row>
    <row r="6" spans="1:22" ht="18" customHeight="1" x14ac:dyDescent="0.2">
      <c r="A6" s="82">
        <f>Start!B23</f>
        <v>1</v>
      </c>
      <c r="B6" s="80" t="str">
        <f>IF(Start!C23&gt;0,Start!C23,"")</f>
        <v>Peter van Alderen</v>
      </c>
      <c r="C6" s="33"/>
      <c r="D6" s="83" t="str">
        <f>IF(Peter!H31&gt;0,Peter!H31,"")</f>
        <v/>
      </c>
      <c r="E6" s="83" t="str">
        <f>IF(Peter!H32&gt;0,Peter!H32,"")</f>
        <v/>
      </c>
      <c r="F6" s="83" t="str">
        <f>IF(Peter!H33&gt;0,Peter!H33,"")</f>
        <v/>
      </c>
      <c r="G6" s="83" t="str">
        <f>IF(Peter!H34&gt;0,Peter!H34,"")</f>
        <v/>
      </c>
      <c r="H6" s="83" t="str">
        <f>IF(Peter!H35&gt;0,Peter!H35,"")</f>
        <v/>
      </c>
      <c r="I6" s="83" t="str">
        <f>IF(Peter!H36&gt;0,Peter!H36,"")</f>
        <v/>
      </c>
      <c r="J6" s="83" t="str">
        <f>IF(Peter!H37&gt;0,Peter!H37,"")</f>
        <v/>
      </c>
      <c r="K6" s="83" t="str">
        <f>IF(Peter!H38&gt;0,Peter!H38,"")</f>
        <v/>
      </c>
      <c r="L6" s="83" t="str">
        <f>IF(Peter!H39&gt;0,Peter!H39,"")</f>
        <v/>
      </c>
      <c r="M6" s="83" t="str">
        <f>IF(Peter!H40&gt;0,Peter!H40,"")</f>
        <v/>
      </c>
      <c r="N6" s="83" t="str">
        <f>IF(Peter!H41&gt;0,Peter!H41,"")</f>
        <v/>
      </c>
      <c r="O6" s="83" t="str">
        <f>IF(Peter!H42&gt;0,Peter!H42,"")</f>
        <v/>
      </c>
      <c r="P6" s="83" t="str">
        <f>IF(Peter!H43&gt;0,Peter!H43,"")</f>
        <v/>
      </c>
      <c r="Q6" s="83" t="str">
        <f>IF(Peter!H44&gt;0,Peter!H44,"")</f>
        <v/>
      </c>
      <c r="R6" s="314" t="str">
        <f>IF(Peter!H45&gt;0,Peter!H45,"")</f>
        <v/>
      </c>
      <c r="S6" s="314" t="str">
        <f>IF(Peter!H46&gt;0,Peter!H46,"")</f>
        <v/>
      </c>
      <c r="T6" s="314" t="str">
        <f>IF(Peter!H47&gt;0,Peter!H47,"")</f>
        <v/>
      </c>
      <c r="U6" s="314" t="str">
        <f>IF(Peter!H48&gt;0,Peter!H48,"")</f>
        <v/>
      </c>
      <c r="V6" s="314" t="str">
        <f>IF(Peter!H49&gt;0,Peter!H49,"")</f>
        <v/>
      </c>
    </row>
    <row r="7" spans="1:22" ht="18" customHeight="1" x14ac:dyDescent="0.2">
      <c r="A7" s="32">
        <f>Start!B24</f>
        <v>2</v>
      </c>
      <c r="B7" s="30" t="str">
        <f>IF(Start!C24&gt;0,Start!C24,"")</f>
        <v>Henk Baron</v>
      </c>
      <c r="C7" s="83" t="str">
        <f>IF(Henk!H30&gt;0,Henk!H30,"")</f>
        <v/>
      </c>
      <c r="D7" s="33"/>
      <c r="E7" s="22" t="str">
        <f>IF(Henk!H32&gt;0,Henk!H32,"")</f>
        <v/>
      </c>
      <c r="F7" s="22" t="str">
        <f>IF(Henk!H33&gt;0,Henk!H33,"")</f>
        <v/>
      </c>
      <c r="G7" s="22" t="str">
        <f>IF(Henk!H34&gt;0,Henk!H34,"")</f>
        <v/>
      </c>
      <c r="H7" s="83" t="str">
        <f>IF(Henk!H35&gt;0,Henk!H35,"")</f>
        <v/>
      </c>
      <c r="I7" s="22" t="str">
        <f>IF(Henk!H36&gt;0,Henk!H36,"")</f>
        <v/>
      </c>
      <c r="J7" s="83" t="str">
        <f>IF(Henk!H37&gt;0,Henk!H37,"")</f>
        <v/>
      </c>
      <c r="K7" s="83" t="str">
        <f>IF(Henk!H38&gt;0,Henk!H38,"")</f>
        <v/>
      </c>
      <c r="L7" s="83" t="str">
        <f>IF(Henk!H39&gt;0,Henk!H39,"")</f>
        <v/>
      </c>
      <c r="M7" s="22" t="str">
        <f>IF(Henk!H40&gt;0,Henk!H40,"")</f>
        <v/>
      </c>
      <c r="N7" s="22" t="str">
        <f>IF(Henk!H41&gt;0,Henk!H41,"")</f>
        <v/>
      </c>
      <c r="O7" s="83" t="str">
        <f>IF(Henk!H42&gt;0,Henk!H42,"")</f>
        <v/>
      </c>
      <c r="P7" s="22" t="str">
        <f>IF(Henk!H43&gt;0,Henk!H43,"")</f>
        <v/>
      </c>
      <c r="Q7" s="83" t="str">
        <f>IF(Henk!H44&gt;0,Henk!H44,"")</f>
        <v/>
      </c>
      <c r="R7" s="314" t="str">
        <f>IF(Henk!H45&gt;0,Henk!H45,"")</f>
        <v/>
      </c>
      <c r="S7" s="314" t="str">
        <f>IF(Henk!H46&gt;0,Henk!H46,"")</f>
        <v/>
      </c>
      <c r="T7" s="314" t="str">
        <f>IF(Henk!H47&gt;0,Henk!H47,"")</f>
        <v/>
      </c>
      <c r="U7" s="314" t="str">
        <f>IF(Henk!H48&gt;0,Henk!H48,"")</f>
        <v/>
      </c>
      <c r="V7" s="314" t="str">
        <f>IF(Henk!H49&gt;0,Henk!H49,"")</f>
        <v/>
      </c>
    </row>
    <row r="8" spans="1:22" ht="18" customHeight="1" x14ac:dyDescent="0.2">
      <c r="A8" s="32">
        <f>Start!B25</f>
        <v>3</v>
      </c>
      <c r="B8" s="30" t="str">
        <f>IF(Start!C25&gt;0,Start!C25,"")</f>
        <v>Cor vd Berg</v>
      </c>
      <c r="C8" s="83" t="str">
        <f>IF(Cor!H30&gt;0,Cor!H30,"")</f>
        <v/>
      </c>
      <c r="D8" s="22" t="str">
        <f>IF(Cor!H31&gt;0,Cor!H31,"")</f>
        <v/>
      </c>
      <c r="E8" s="33"/>
      <c r="F8" s="22" t="str">
        <f>IF(Cor!H33&gt;0,Cor!H33,"")</f>
        <v/>
      </c>
      <c r="G8" s="22" t="str">
        <f>IF(Cor!H34&gt;0,Cor!H34,"")</f>
        <v/>
      </c>
      <c r="H8" s="83" t="str">
        <f>IF(Cor!H35&gt;0,Cor!H35,"")</f>
        <v/>
      </c>
      <c r="I8" s="22" t="str">
        <f>IF(Cor!H36&gt;0,Cor!H36,"")</f>
        <v/>
      </c>
      <c r="J8" s="83" t="str">
        <f>IF(Cor!H37&gt;0,Cor!H37,"")</f>
        <v/>
      </c>
      <c r="K8" s="83" t="str">
        <f>IF(Cor!H38&gt;0,Cor!H38,"")</f>
        <v/>
      </c>
      <c r="L8" s="83" t="str">
        <f>IF(Cor!H39&gt;0,Cor!H39,"")</f>
        <v/>
      </c>
      <c r="M8" s="22" t="str">
        <f>IF(Cor!H40&gt;0,Cor!H40,"")</f>
        <v/>
      </c>
      <c r="N8" s="22" t="str">
        <f>IF(Cor!H41&gt;0,Cor!H41,"")</f>
        <v/>
      </c>
      <c r="O8" s="83" t="str">
        <f>IF(Cor!H42&gt;0,Cor!H42,"")</f>
        <v/>
      </c>
      <c r="P8" s="22" t="str">
        <f>IF(Cor!H43&gt;0,Cor!H43,"")</f>
        <v/>
      </c>
      <c r="Q8" s="83" t="str">
        <f>IF(Cor!H44&gt;0,Cor!H44,"")</f>
        <v/>
      </c>
      <c r="R8" s="314" t="str">
        <f>IF(Cor!H45&gt;0,Cor!H45,"")</f>
        <v/>
      </c>
      <c r="S8" s="314" t="str">
        <f>IF(Cor!H46&gt;0,Cor!H46,"")</f>
        <v/>
      </c>
      <c r="T8" s="314" t="str">
        <f>IF(Cor!H47&gt;0,Cor!H47,"")</f>
        <v/>
      </c>
      <c r="U8" s="314" t="str">
        <f>IF(Cor!H48&gt;0,Cor!H48,"")</f>
        <v/>
      </c>
      <c r="V8" s="314" t="str">
        <f>IF(Cor!H49&gt;0,Cor!H49,"")</f>
        <v/>
      </c>
    </row>
    <row r="9" spans="1:22" ht="18" customHeight="1" x14ac:dyDescent="0.2">
      <c r="A9" s="32">
        <f>Start!B26</f>
        <v>4</v>
      </c>
      <c r="B9" s="30" t="str">
        <f>IF(Start!C26&gt;0,Start!C26,"")</f>
        <v>Daan Bergink</v>
      </c>
      <c r="C9" s="83" t="str">
        <f>IF(Daan!H30&gt;0,Daan!H30,"")</f>
        <v/>
      </c>
      <c r="D9" s="22" t="str">
        <f>IF(Daan!H31&gt;0,Daan!H31,"")</f>
        <v/>
      </c>
      <c r="E9" s="22" t="str">
        <f>IF(Daan!H32&gt;0,Daan!H32,"")</f>
        <v/>
      </c>
      <c r="F9" s="33"/>
      <c r="G9" s="22" t="str">
        <f>IF(Daan!H34&gt;0,Daan!H34,"")</f>
        <v/>
      </c>
      <c r="H9" s="83" t="str">
        <f>IF(Daan!H35&gt;0,Daan!H35,"")</f>
        <v/>
      </c>
      <c r="I9" s="22" t="str">
        <f>IF(Daan!H36&gt;0,Daan!H36,"")</f>
        <v/>
      </c>
      <c r="J9" s="83" t="str">
        <f>IF(Daan!H37&gt;0,Daan!H37,"")</f>
        <v/>
      </c>
      <c r="K9" s="83" t="str">
        <f>IF(Daan!H38&gt;0,Daan!H38,"")</f>
        <v/>
      </c>
      <c r="L9" s="83" t="str">
        <f>IF(Daan!H39&gt;0,Daan!H39,"")</f>
        <v/>
      </c>
      <c r="M9" s="83" t="str">
        <f>IF(Daan!H40&gt;0,Daan!H40,"")</f>
        <v/>
      </c>
      <c r="N9" s="22" t="str">
        <f>IF(Daan!H41&gt;0,Daan!H41,"")</f>
        <v/>
      </c>
      <c r="O9" s="83" t="str">
        <f>IF(Daan!H42&gt;0,Daan!H42,"")</f>
        <v/>
      </c>
      <c r="P9" s="83" t="str">
        <f>IF(Daan!H43&gt;0,Daan!H43,"")</f>
        <v/>
      </c>
      <c r="Q9" s="83" t="str">
        <f>IF(Daan!H44&gt;0,Daan!H44,"")</f>
        <v/>
      </c>
      <c r="R9" s="314" t="str">
        <f>IF(Daan!H45&gt;0,Daan!H45,"")</f>
        <v/>
      </c>
      <c r="S9" s="314" t="str">
        <f>IF(Daan!H46&gt;0,Daan!H46,"")</f>
        <v/>
      </c>
      <c r="T9" s="314" t="str">
        <f>IF(Daan!H47&gt;0,Daan!H47,"")</f>
        <v/>
      </c>
      <c r="U9" s="314" t="str">
        <f>IF(Daan!H48&gt;0,Daan!H48,"")</f>
        <v/>
      </c>
      <c r="V9" s="314" t="str">
        <f>IF(Daan!H49&gt;0,Daan!H49,"")</f>
        <v/>
      </c>
    </row>
    <row r="10" spans="1:22" ht="18" customHeight="1" x14ac:dyDescent="0.2">
      <c r="A10" s="32">
        <f>Start!B27</f>
        <v>5</v>
      </c>
      <c r="B10" s="30" t="str">
        <f>IF(Start!C27&gt;0,Start!C27,"")</f>
        <v>Luciën Bressers</v>
      </c>
      <c r="C10" s="83" t="str">
        <f>IF(Luciën!H30&gt;0,Luciën!H30,"")</f>
        <v/>
      </c>
      <c r="D10" s="22" t="str">
        <f>IF(Luciën!H31&gt;0,Luciën!H31,"")</f>
        <v/>
      </c>
      <c r="E10" s="22" t="str">
        <f>IF(Luciën!H32&gt;0,Luciën!H32,"")</f>
        <v/>
      </c>
      <c r="F10" s="22" t="str">
        <f>IF(Luciën!H33&gt;0,Luciën!H33,"")</f>
        <v/>
      </c>
      <c r="G10" s="33"/>
      <c r="H10" s="83" t="str">
        <f>IF(Luciën!H35&gt;0,Luciën!H35,"")</f>
        <v/>
      </c>
      <c r="I10" s="22" t="str">
        <f>IF(Luciën!H36&gt;0,Luciën!H36,"")</f>
        <v/>
      </c>
      <c r="J10" s="83" t="str">
        <f>IF(Luciën!H37&gt;0,Luciën!H37,"")</f>
        <v/>
      </c>
      <c r="K10" s="83" t="str">
        <f>IF(Luciën!H38&gt;0,Luciën!H38,"")</f>
        <v/>
      </c>
      <c r="L10" s="83" t="str">
        <f>IF(Luciën!H39&gt;0,Luciën!H39,"")</f>
        <v/>
      </c>
      <c r="M10" s="22" t="str">
        <f>IF(Luciën!H40&gt;0,Luciën!H40,"")</f>
        <v/>
      </c>
      <c r="N10" s="22" t="str">
        <f>IF(Luciën!H41&gt;0,Luciën!H41,"")</f>
        <v/>
      </c>
      <c r="O10" s="83" t="str">
        <f>IF(Luciën!H42&gt;0,Luciën!H42,"")</f>
        <v/>
      </c>
      <c r="P10" s="22" t="str">
        <f>IF(Luciën!H43&gt;0,Luciën!H43,"")</f>
        <v/>
      </c>
      <c r="Q10" s="83" t="str">
        <f>IF(Luciën!H44&gt;0,Luciën!H44,"")</f>
        <v/>
      </c>
      <c r="R10" s="314" t="str">
        <f>IF(Luciën!H45&gt;0,Luciën!H45,"")</f>
        <v/>
      </c>
      <c r="S10" s="314" t="str">
        <f>IF(Luciën!H46&gt;0,Luciën!H46,"")</f>
        <v/>
      </c>
      <c r="T10" s="314" t="str">
        <f>IF(Luciën!H47&gt;0,Luciën!H47,"")</f>
        <v/>
      </c>
      <c r="U10" s="314" t="str">
        <f>IF(Luciën!H48&gt;0,Luciën!H48,"")</f>
        <v/>
      </c>
      <c r="V10" s="314" t="str">
        <f>IF(Luciën!H49&gt;0,Luciën!H49,"")</f>
        <v/>
      </c>
    </row>
    <row r="11" spans="1:22" ht="18" customHeight="1" x14ac:dyDescent="0.2">
      <c r="A11" s="82">
        <f>Start!B28</f>
        <v>6</v>
      </c>
      <c r="B11" s="80" t="str">
        <f>IF(Start!C28&gt;0,Start!C28,"")</f>
        <v>Harrie Hanegraaf</v>
      </c>
      <c r="C11" s="83" t="str">
        <f>IF(Harrie!H30&gt;0,Harrie!H30,"")</f>
        <v/>
      </c>
      <c r="D11" s="83" t="str">
        <f>IF(Harrie!H31&gt;0,Harrie!H31,"")</f>
        <v/>
      </c>
      <c r="E11" s="83" t="str">
        <f>IF(Harrie!H32&gt;0,Harrie!H32,"")</f>
        <v/>
      </c>
      <c r="F11" s="83" t="str">
        <f>IF(Harrie!H33&gt;0,Harrie!H33,"")</f>
        <v/>
      </c>
      <c r="G11" s="83" t="str">
        <f>IF(Harrie!H34&gt;0,Harrie!H34,"")</f>
        <v/>
      </c>
      <c r="H11" s="33"/>
      <c r="I11" s="83" t="str">
        <f>IF(Harrie!H36&gt;0,Harrie!H36,"")</f>
        <v/>
      </c>
      <c r="J11" s="83" t="str">
        <f>IF(Harrie!H37&gt;0,Harrie!H37,"")</f>
        <v/>
      </c>
      <c r="K11" s="83" t="str">
        <f>IF(Harrie!H38&gt;0,Harrie!H38,"")</f>
        <v/>
      </c>
      <c r="L11" s="83" t="str">
        <f>IF(Harrie!H39&gt;0,Harrie!H39,"")</f>
        <v/>
      </c>
      <c r="M11" s="83" t="str">
        <f>IF(Harrie!H40&gt;0,Harrie!H40,"")</f>
        <v/>
      </c>
      <c r="N11" s="83" t="str">
        <f>IF(Harrie!H41&gt;0,Harrie!H41,"")</f>
        <v/>
      </c>
      <c r="O11" s="83" t="str">
        <f>IF(Harrie!H42&gt;0,Harrie!H42,"")</f>
        <v/>
      </c>
      <c r="P11" s="83" t="str">
        <f>IF(Harrie!H43&gt;0,Harrie!H43,"")</f>
        <v/>
      </c>
      <c r="Q11" s="83" t="str">
        <f>IF(Harrie!H44&gt;0,Harrie!H44,"")</f>
        <v/>
      </c>
      <c r="R11" s="314" t="str">
        <f>IF(Harrie!H45&gt;0,Harrie!H45,"")</f>
        <v/>
      </c>
      <c r="S11" s="314" t="str">
        <f>IF(Harrie!H46&gt;0,Harrie!H46,"")</f>
        <v/>
      </c>
      <c r="T11" s="314" t="str">
        <f>IF(Harrie!H47&gt;0,Harrie!H47,"")</f>
        <v/>
      </c>
      <c r="U11" s="314" t="str">
        <f>IF(Harrie!H48&gt;0,Harrie!H48,"")</f>
        <v/>
      </c>
      <c r="V11" s="314" t="str">
        <f>IF(Harrie!H49&gt;0,Harrie!H49,"")</f>
        <v/>
      </c>
    </row>
    <row r="12" spans="1:22" ht="18" customHeight="1" x14ac:dyDescent="0.2">
      <c r="A12" s="32">
        <f>Start!B29</f>
        <v>7</v>
      </c>
      <c r="B12" s="30" t="str">
        <f>IF(Start!C29&gt;0,Start!C29,"")</f>
        <v>Tonnie vd Oetelaar</v>
      </c>
      <c r="C12" s="83" t="str">
        <f>IF(Tonnie!H30&gt;0,Tonnie!H30,"")</f>
        <v/>
      </c>
      <c r="D12" s="22" t="str">
        <f>IF(Tonnie!H31&gt;0,Tonnie!H31,"")</f>
        <v/>
      </c>
      <c r="E12" s="22" t="str">
        <f>IF(Tonnie!H32&gt;0,Tonnie!H32,"")</f>
        <v/>
      </c>
      <c r="F12" s="22" t="str">
        <f>IF(Tonnie!H33&gt;0,Tonnie!H33,"")</f>
        <v/>
      </c>
      <c r="G12" s="22" t="str">
        <f>IF(Tonnie!H34&gt;0,Tonnie!H34,"")</f>
        <v/>
      </c>
      <c r="H12" s="83" t="str">
        <f>IF(Tonnie!H35&gt;0,Tonnie!H35,"")</f>
        <v/>
      </c>
      <c r="I12" s="33"/>
      <c r="J12" s="83" t="str">
        <f>IF(Tonnie!H37&gt;0,Tonnie!H37,"")</f>
        <v/>
      </c>
      <c r="K12" s="83" t="str">
        <f>IF(Tonnie!H38&gt;0,Tonnie!H38,"")</f>
        <v/>
      </c>
      <c r="L12" s="83" t="str">
        <f>IF(Tonnie!H39&gt;0,Tonnie!H39,"")</f>
        <v/>
      </c>
      <c r="M12" s="83" t="str">
        <f>IF(Tonnie!H40&gt;0,Tonnie!H40,"")</f>
        <v/>
      </c>
      <c r="N12" s="83" t="str">
        <f>IF(Tonnie!H41&gt;0,Tonnie!H41,"")</f>
        <v/>
      </c>
      <c r="O12" s="83" t="str">
        <f>IF(Tonnie!H42&gt;0,Tonnie!H42,"")</f>
        <v/>
      </c>
      <c r="P12" s="83" t="str">
        <f>IF(Tonnie!H43&gt;0,Tonnie!H43,"")</f>
        <v/>
      </c>
      <c r="Q12" s="83" t="str">
        <f>IF(Tonnie!H44&gt;0,Tonnie!H44,"")</f>
        <v/>
      </c>
      <c r="R12" s="314" t="str">
        <f>IF(Tonnie!H45&gt;0,Tonnie!H45,"")</f>
        <v/>
      </c>
      <c r="S12" s="314" t="str">
        <f>IF(Tonnie!H46&gt;0,Tonnie!H46,"")</f>
        <v/>
      </c>
      <c r="T12" s="314" t="str">
        <f>IF(Tonnie!H47&gt;0,Tonnie!H47,"")</f>
        <v/>
      </c>
      <c r="U12" s="314" t="str">
        <f>IF(Tonnie!H48&gt;0,Tonnie!H48,"")</f>
        <v/>
      </c>
      <c r="V12" s="314" t="str">
        <f>IF(Tonnie!H49&gt;0,Tonnie!H49,"")</f>
        <v/>
      </c>
    </row>
    <row r="13" spans="1:22" ht="18" customHeight="1" x14ac:dyDescent="0.2">
      <c r="A13" s="82">
        <f>Start!B30</f>
        <v>8</v>
      </c>
      <c r="B13" s="80" t="str">
        <f>IF(Start!C30&gt;0,Start!C30,"")</f>
        <v>Leo Pijnenburg</v>
      </c>
      <c r="C13" s="83" t="str">
        <f>IF(Leo!H30&gt;0,Leo!H30,"")</f>
        <v/>
      </c>
      <c r="D13" s="83" t="str">
        <f>IF(Leo!H31&gt;0,Leo!H31,"")</f>
        <v/>
      </c>
      <c r="E13" s="83" t="str">
        <f>IF(Leo!H32&gt;0,Leo!H32,"")</f>
        <v/>
      </c>
      <c r="F13" s="83" t="str">
        <f>IF(Leo!H33&gt;0,Leo!H33,"")</f>
        <v/>
      </c>
      <c r="G13" s="83" t="str">
        <f>IF(Leo!H34&gt;0,Leo!H34,"")</f>
        <v/>
      </c>
      <c r="H13" s="83" t="str">
        <f>IF(Leo!H35&gt;0,Leo!H35,"")</f>
        <v/>
      </c>
      <c r="I13" s="83" t="str">
        <f>IF(Leo!H36&gt;0,Leo!H36,"")</f>
        <v/>
      </c>
      <c r="J13" s="33"/>
      <c r="K13" s="83" t="str">
        <f>IF(Leo!H38&gt;0,Leo!H38,"")</f>
        <v/>
      </c>
      <c r="L13" s="83" t="str">
        <f>IF(Leo!H39&gt;0,Leo!H39,"")</f>
        <v/>
      </c>
      <c r="M13" s="83" t="str">
        <f>IF(Leo!H40&gt;0,Leo!H40,"")</f>
        <v/>
      </c>
      <c r="N13" s="83" t="str">
        <f>IF(Leo!H41&gt;0,Leo!H41,"")</f>
        <v/>
      </c>
      <c r="O13" s="83" t="str">
        <f>IF(Leo!H42&gt;0,Leo!H42,"")</f>
        <v/>
      </c>
      <c r="P13" s="83" t="str">
        <f>IF(Leo!H43&gt;0,Leo!H43,"")</f>
        <v/>
      </c>
      <c r="Q13" s="83" t="str">
        <f>IF(Leo!H44&gt;0,Leo!H44,"")</f>
        <v/>
      </c>
      <c r="R13" s="314" t="str">
        <f>IF(Leo!H45&gt;0,Leo!H45,"")</f>
        <v/>
      </c>
      <c r="S13" s="314" t="str">
        <f>IF(Leo!H46&gt;0,Leo!H46,"")</f>
        <v/>
      </c>
      <c r="T13" s="314" t="str">
        <f>IF(Leo!H47&gt;0,Leo!H47,"")</f>
        <v/>
      </c>
      <c r="U13" s="314" t="str">
        <f>IF(Leo!H48&gt;0,Leo!H48,"")</f>
        <v/>
      </c>
      <c r="V13" s="314" t="str">
        <f>IF(Leo!H49&gt;0,Leo!H49,"")</f>
        <v/>
      </c>
    </row>
    <row r="14" spans="1:22" ht="18" customHeight="1" x14ac:dyDescent="0.2">
      <c r="A14" s="82">
        <f>Start!B31</f>
        <v>9</v>
      </c>
      <c r="B14" s="80" t="str">
        <f>IF(Start!C31&gt;0,Start!C31,"")</f>
        <v>Piet Smits</v>
      </c>
      <c r="C14" s="83" t="str">
        <f>IF('Piet S'!H30&gt;0,'Piet S'!H30,"")</f>
        <v/>
      </c>
      <c r="D14" s="83" t="str">
        <f>IF('Piet S'!H31&gt;0,'Piet S'!H31,"")</f>
        <v/>
      </c>
      <c r="E14" s="83" t="str">
        <f>IF('Piet S'!H32&gt;0,'Piet S'!H32,"")</f>
        <v/>
      </c>
      <c r="F14" s="83" t="str">
        <f>IF('Piet S'!H33&gt;0,'Piet S'!H33,"")</f>
        <v/>
      </c>
      <c r="G14" s="83" t="str">
        <f>IF('Piet S'!H34&gt;0,'Piet S'!H34,"")</f>
        <v/>
      </c>
      <c r="H14" s="83" t="str">
        <f>IF('Piet S'!H35&gt;0,'Piet S'!H35,"")</f>
        <v/>
      </c>
      <c r="I14" s="83" t="str">
        <f>IF('Piet S'!H36&gt;0,'Piet S'!H36,"")</f>
        <v/>
      </c>
      <c r="J14" s="83" t="str">
        <f>IF('Piet S'!H37&gt;0,'Piet S'!H37,"")</f>
        <v/>
      </c>
      <c r="K14" s="33"/>
      <c r="L14" s="83" t="str">
        <f>IF('Piet S'!H39&gt;0,'Piet S'!H39,"")</f>
        <v/>
      </c>
      <c r="M14" s="83" t="str">
        <f>IF('Piet S'!H40&gt;0,'Piet S'!H40,"")</f>
        <v/>
      </c>
      <c r="N14" s="83" t="str">
        <f>IF('Piet S'!H41&gt;0,'Piet S'!H41,"")</f>
        <v/>
      </c>
      <c r="O14" s="83" t="str">
        <f>IF('Piet S'!H42&gt;0,'Piet S'!H42,"")</f>
        <v/>
      </c>
      <c r="P14" s="83" t="str">
        <f>IF('Piet S'!H43&gt;0,'Piet S'!H43,"")</f>
        <v/>
      </c>
      <c r="Q14" s="83" t="str">
        <f>IF('Piet S'!H44&gt;0,'Piet S'!H44,"")</f>
        <v/>
      </c>
      <c r="R14" s="314" t="str">
        <f>IF('Piet S'!H45&gt;0,'Piet S'!H45,"")</f>
        <v/>
      </c>
      <c r="S14" s="314" t="str">
        <f>IF('Piet S'!H46&gt;0,'Piet S'!H46,"")</f>
        <v/>
      </c>
      <c r="T14" s="314" t="str">
        <f>IF('Piet S'!H47&gt;0,'Piet S'!H47,"")</f>
        <v/>
      </c>
      <c r="U14" s="314" t="str">
        <f>IF('Piet S'!H48&gt;0,'Piet S'!H48,"")</f>
        <v/>
      </c>
      <c r="V14" s="314" t="str">
        <f>IF('Piet S'!H49&gt;0,'Piet S'!H49,"")</f>
        <v/>
      </c>
    </row>
    <row r="15" spans="1:22" ht="18" customHeight="1" x14ac:dyDescent="0.2">
      <c r="A15" s="82">
        <f>Start!B32</f>
        <v>10</v>
      </c>
      <c r="B15" s="80" t="str">
        <f>IF(Start!C32&gt;0,Start!C32,"")</f>
        <v>Frans vd Spank</v>
      </c>
      <c r="C15" s="83" t="str">
        <f>IF(Frans!H30&gt;0,Frans!H30,"")</f>
        <v/>
      </c>
      <c r="D15" s="83" t="str">
        <f>IF(Frans!H31&gt;0,Frans!H31,"")</f>
        <v/>
      </c>
      <c r="E15" s="83" t="str">
        <f>IF(Frans!H32&gt;0,Frans!H32,"")</f>
        <v/>
      </c>
      <c r="F15" s="83" t="str">
        <f>IF(Frans!H33&gt;0,Frans!H33,"")</f>
        <v/>
      </c>
      <c r="G15" s="83" t="str">
        <f>IF(Frans!H34&gt;0,Frans!H34,"")</f>
        <v/>
      </c>
      <c r="H15" s="83" t="str">
        <f>IF(Frans!H35&gt;0,Frans!H35,"")</f>
        <v/>
      </c>
      <c r="I15" s="83" t="str">
        <f>IF(Frans!H36&gt;0,Frans!H36,"")</f>
        <v/>
      </c>
      <c r="J15" s="83" t="str">
        <f>IF(Frans!H37&gt;0,Frans!H37,"")</f>
        <v/>
      </c>
      <c r="K15" s="83" t="str">
        <f>IF(Frans!H38&gt;0,Frans!H38,"")</f>
        <v/>
      </c>
      <c r="L15" s="33"/>
      <c r="M15" s="83" t="str">
        <f>IF(Frans!H40&gt;0,Frans!H40,"")</f>
        <v/>
      </c>
      <c r="N15" s="83" t="str">
        <f>IF(Frans!H41&gt;0,Frans!H41,"")</f>
        <v/>
      </c>
      <c r="O15" s="83" t="str">
        <f>IF(Frans!H42&gt;0,Frans!H42,"")</f>
        <v/>
      </c>
      <c r="P15" s="83" t="str">
        <f>IF(Frans!H43&gt;0,Frans!H43,"")</f>
        <v/>
      </c>
      <c r="Q15" s="83" t="str">
        <f>IF(Frans!H44&gt;0,Frans!H44,"")</f>
        <v/>
      </c>
      <c r="R15" s="314" t="str">
        <f>IF(Frans!H45&gt;0,Frans!H45,"")</f>
        <v/>
      </c>
      <c r="S15" s="314" t="str">
        <f>IF(Frans!H46&gt;0,Frans!H46,"")</f>
        <v/>
      </c>
      <c r="T15" s="314" t="str">
        <f>IF(Frans!H47&gt;0,Frans!H47,"")</f>
        <v/>
      </c>
      <c r="U15" s="314" t="str">
        <f>IF(Frans!H48&gt;0,Frans!H48,"")</f>
        <v/>
      </c>
      <c r="V15" s="314" t="str">
        <f>IF(Frans!H49&gt;0,Frans!H49,"")</f>
        <v/>
      </c>
    </row>
    <row r="16" spans="1:22" ht="18" customHeight="1" x14ac:dyDescent="0.2">
      <c r="A16" s="82">
        <f>Start!B33</f>
        <v>11</v>
      </c>
      <c r="B16" s="80" t="str">
        <f>IF(Start!C33&gt;0,Start!C33,"")</f>
        <v>Patrick vd Spank</v>
      </c>
      <c r="C16" s="83" t="str">
        <f>IF(Patrick!H30&gt;0,Patrick!H30,"")</f>
        <v/>
      </c>
      <c r="D16" s="22" t="str">
        <f>IF(Patrick!H31&gt;0,Patrick!H31,"")</f>
        <v/>
      </c>
      <c r="E16" s="22" t="str">
        <f>IF(Patrick!H32&gt;0,Patrick!H32,"")</f>
        <v/>
      </c>
      <c r="F16" s="83" t="str">
        <f>IF(Patrick!H33&gt;0,Patrick!H33,"")</f>
        <v/>
      </c>
      <c r="G16" s="22" t="str">
        <f>IF(Patrick!H34&gt;0,Patrick!H34,"")</f>
        <v/>
      </c>
      <c r="H16" s="83" t="str">
        <f>IF(Patrick!H35&gt;0,Patrick!H35,"")</f>
        <v/>
      </c>
      <c r="I16" s="22" t="str">
        <f>IF(Patrick!H36&gt;0,Patrick!H36,"")</f>
        <v/>
      </c>
      <c r="J16" s="83" t="str">
        <f>IF(Patrick!H37&gt;0,Patrick!H37,"")</f>
        <v/>
      </c>
      <c r="K16" s="83" t="str">
        <f>IF(Patrick!H38&gt;0,Patrick!H38,"")</f>
        <v/>
      </c>
      <c r="L16" s="83" t="str">
        <f>IF(Patrick!H39&gt;0,Patrick!H39,"")</f>
        <v/>
      </c>
      <c r="M16" s="33"/>
      <c r="N16" s="22" t="str">
        <f>IF(Patrick!H41&gt;0,Patrick!H41,"")</f>
        <v/>
      </c>
      <c r="O16" s="83" t="str">
        <f>IF(Patrick!H42&gt;0,Patrick!H42,"")</f>
        <v/>
      </c>
      <c r="P16" s="83" t="str">
        <f>IF(Patrick!H43&gt;0,Patrick!H43,"")</f>
        <v/>
      </c>
      <c r="Q16" s="83" t="str">
        <f>IF(Patrick!H44&gt;0,Patrick!H44,"")</f>
        <v/>
      </c>
      <c r="R16" s="314" t="str">
        <f>IF(Patrick!H45&gt;0,Patrick!H45,"")</f>
        <v/>
      </c>
      <c r="S16" s="314" t="str">
        <f>IF(Patrick!H46&gt;0,Patrick!H46,"")</f>
        <v/>
      </c>
      <c r="T16" s="314" t="str">
        <f>IF(Patrick!H47&gt;0,Patrick!H47,"")</f>
        <v/>
      </c>
      <c r="U16" s="314" t="str">
        <f>IF(Patrick!H48&gt;0,Patrick!H48,"")</f>
        <v/>
      </c>
      <c r="V16" s="314" t="str">
        <f>IF(Patrick!H49&gt;0,Patrick!H49,"")</f>
        <v/>
      </c>
    </row>
    <row r="17" spans="1:22" ht="18" customHeight="1" x14ac:dyDescent="0.2">
      <c r="A17" s="82">
        <f>Start!B34</f>
        <v>12</v>
      </c>
      <c r="B17" s="80" t="str">
        <f>IF(Start!C34&gt;0,Start!C34,"")</f>
        <v>Piet Theijssen</v>
      </c>
      <c r="C17" s="83" t="str">
        <f>IF('Piet T'!H30&gt;0,'Piet T'!H30,"")</f>
        <v/>
      </c>
      <c r="D17" s="22" t="str">
        <f>IF('Piet T'!H31&gt;0,'Piet T'!H31,"")</f>
        <v/>
      </c>
      <c r="E17" s="22" t="str">
        <f>IF('Piet T'!H32&gt;0,'Piet T'!H32,"")</f>
        <v/>
      </c>
      <c r="F17" s="22" t="str">
        <f>IF('Piet T'!H33&gt;0,'Piet T'!H33,"")</f>
        <v/>
      </c>
      <c r="G17" s="22" t="str">
        <f>IF('Piet T'!H34&gt;0,'Piet T'!H34,"")</f>
        <v/>
      </c>
      <c r="H17" s="83" t="str">
        <f>IF('Piet T'!H35&gt;0,'Piet T'!H35,"")</f>
        <v/>
      </c>
      <c r="I17" s="22" t="str">
        <f>IF('Piet T'!H36&gt;0,'Piet T'!H36,"")</f>
        <v/>
      </c>
      <c r="J17" s="83" t="str">
        <f>IF('Piet T'!H37&gt;0,'Piet T'!H37,"")</f>
        <v/>
      </c>
      <c r="K17" s="83" t="str">
        <f>IF('Piet T'!H38&gt;0,'Piet T'!H38,"")</f>
        <v/>
      </c>
      <c r="L17" s="83" t="str">
        <f>IF('Piet T'!H39&gt;0,'Piet T'!H39,"")</f>
        <v/>
      </c>
      <c r="M17" s="22" t="str">
        <f>IF('Piet T'!H40&gt;0,'Piet T'!H40,"")</f>
        <v/>
      </c>
      <c r="N17" s="33"/>
      <c r="O17" s="83" t="str">
        <f>IF('Piet T'!H42&gt;0,'Piet T'!H42,"")</f>
        <v/>
      </c>
      <c r="P17" s="22" t="str">
        <f>IF('Piet T'!H43&gt;0,'Piet T'!H43,"")</f>
        <v/>
      </c>
      <c r="Q17" s="83" t="str">
        <f>IF('Piet T'!H44&gt;0,'Piet T'!H44,"")</f>
        <v/>
      </c>
      <c r="R17" s="314" t="str">
        <f>IF('Piet T'!H45&gt;0,'Piet T'!H45,"")</f>
        <v/>
      </c>
      <c r="S17" s="314" t="str">
        <f>IF('Piet T'!H46&gt;0,'Piet T'!H46,"")</f>
        <v/>
      </c>
      <c r="T17" s="314" t="str">
        <f>IF('Piet T'!H47&gt;0,'Piet T'!H47,"")</f>
        <v/>
      </c>
      <c r="U17" s="314" t="str">
        <f>IF('Piet T'!H48&gt;0,'Piet T'!H48,"")</f>
        <v/>
      </c>
      <c r="V17" s="314" t="str">
        <f>IF('Piet T'!H49&gt;0,'Piet T'!H49,"")</f>
        <v/>
      </c>
    </row>
    <row r="18" spans="1:22" ht="18" customHeight="1" x14ac:dyDescent="0.2">
      <c r="A18" s="82">
        <f>Start!B35</f>
        <v>13</v>
      </c>
      <c r="B18" s="80" t="str">
        <f>IF(Start!C35&gt;0,Start!C35,"")</f>
        <v>William Verhoeven</v>
      </c>
      <c r="C18" s="83" t="str">
        <f>IF(William!H30&gt;0,William!H30,"")</f>
        <v/>
      </c>
      <c r="D18" s="83" t="str">
        <f>IF(William!H31&gt;0,William!H31,"")</f>
        <v/>
      </c>
      <c r="E18" s="83" t="str">
        <f>IF(William!H32&gt;0,William!H32,"")</f>
        <v/>
      </c>
      <c r="F18" s="83" t="str">
        <f>IF(William!H33&gt;0,William!H33,"")</f>
        <v/>
      </c>
      <c r="G18" s="83" t="str">
        <f>IF(William!H34&gt;0,William!H34,"")</f>
        <v/>
      </c>
      <c r="H18" s="83" t="str">
        <f>IF(William!H35&gt;0,William!H35,"")</f>
        <v/>
      </c>
      <c r="I18" s="83" t="str">
        <f>IF(William!H36&gt;0,William!H36,"")</f>
        <v/>
      </c>
      <c r="J18" s="83" t="str">
        <f>IF(William!H37&gt;0,William!H37,"")</f>
        <v/>
      </c>
      <c r="K18" s="83" t="str">
        <f>IF(William!H38&gt;0,William!H38,"")</f>
        <v/>
      </c>
      <c r="L18" s="83" t="str">
        <f>IF(William!H39&gt;0,William!H39,"")</f>
        <v/>
      </c>
      <c r="M18" s="83" t="str">
        <f>IF(William!H40&gt;0,William!H40,"")</f>
        <v/>
      </c>
      <c r="N18" s="83" t="str">
        <f>IF(William!H41&gt;0,William!H41,"")</f>
        <v/>
      </c>
      <c r="O18" s="33"/>
      <c r="P18" s="83" t="str">
        <f>IF(William!H43&gt;0,William!H43,"")</f>
        <v/>
      </c>
      <c r="Q18" s="83" t="str">
        <f>IF(William!H44&gt;0,William!H44,"")</f>
        <v/>
      </c>
      <c r="R18" s="314" t="str">
        <f>IF(William!H45&gt;0,William!H45,"")</f>
        <v/>
      </c>
      <c r="S18" s="314" t="str">
        <f>IF(William!H46&gt;0,William!H46,"")</f>
        <v/>
      </c>
      <c r="T18" s="314" t="str">
        <f>IF(William!H47&gt;0,William!H47,"")</f>
        <v/>
      </c>
      <c r="U18" s="314" t="str">
        <f>IF(William!H48&gt;0,William!H48,"")</f>
        <v/>
      </c>
      <c r="V18" s="314" t="str">
        <f>IF(William!H49&gt;0,William!H49,"")</f>
        <v/>
      </c>
    </row>
    <row r="19" spans="1:22" ht="18" customHeight="1" x14ac:dyDescent="0.2">
      <c r="A19" s="82">
        <f>Start!B36</f>
        <v>14</v>
      </c>
      <c r="B19" s="80" t="str">
        <f>IF(Start!C36&gt;0,Start!C36,"")</f>
        <v>Jan Vloet</v>
      </c>
      <c r="C19" s="83" t="str">
        <f>IF(Jan!H30&gt;0,Jan!H30,"")</f>
        <v/>
      </c>
      <c r="D19" s="83" t="str">
        <f>IF(Jan!H31&gt;0,Jan!H31,"")</f>
        <v/>
      </c>
      <c r="E19" s="83" t="str">
        <f>IF(Jan!H32&gt;0,Jan!H32,"")</f>
        <v/>
      </c>
      <c r="F19" s="363" t="str">
        <f>IF(Jan!H33&gt;0,Jan!H33,"")</f>
        <v/>
      </c>
      <c r="G19" s="83" t="str">
        <f>IF(Jan!H34&gt;0,Jan!H34,"")</f>
        <v/>
      </c>
      <c r="H19" s="83" t="str">
        <f>IF(Jan!H35&gt;0,Jan!H35,"")</f>
        <v/>
      </c>
      <c r="I19" s="83" t="str">
        <f>IF(Jan!H36&gt;0,Jan!H36,"")</f>
        <v/>
      </c>
      <c r="J19" s="83" t="str">
        <f>IF(Jan!H37&gt;0,Jan!H37,"")</f>
        <v/>
      </c>
      <c r="K19" s="83" t="str">
        <f>IF(Jan!H38&gt;0,Jan!H38,"")</f>
        <v/>
      </c>
      <c r="L19" s="83" t="str">
        <f>IF(Jan!H39&gt;0,Jan!H39,"")</f>
        <v/>
      </c>
      <c r="M19" s="83" t="str">
        <f>IF(Jan!H40&gt;0,Jan!H40,"")</f>
        <v/>
      </c>
      <c r="N19" s="83" t="str">
        <f>IF(Jan!H41&gt;0,Jan!H41,"")</f>
        <v/>
      </c>
      <c r="O19" s="83" t="str">
        <f>IF(Jan!H42&gt;0,Jan!H42,"")</f>
        <v/>
      </c>
      <c r="P19" s="33"/>
      <c r="Q19" s="83" t="str">
        <f>IF(Jan!H44&gt;0,Jan!H44,"")</f>
        <v/>
      </c>
      <c r="R19" s="314" t="str">
        <f>IF(Jan!H45&gt;0,Jan!H45,"")</f>
        <v/>
      </c>
      <c r="S19" s="314" t="str">
        <f>IF(Jan!H46&gt;0,Jan!H46,"")</f>
        <v/>
      </c>
      <c r="T19" s="314" t="str">
        <f>IF(Jan!H47&gt;0,Jan!H47,"")</f>
        <v/>
      </c>
      <c r="U19" s="314" t="str">
        <f>IF(Jan!H48&gt;0,Jan!H48,"")</f>
        <v/>
      </c>
      <c r="V19" s="314" t="str">
        <f>IF(Jan!H49&gt;0,Jan!H49,"")</f>
        <v/>
      </c>
    </row>
    <row r="20" spans="1:22" ht="18" customHeight="1" x14ac:dyDescent="0.2">
      <c r="A20" s="82">
        <f>Start!B37</f>
        <v>15</v>
      </c>
      <c r="B20" s="80" t="str">
        <f>IF(Start!C37&gt;0,Start!C37,"")</f>
        <v>Jo vd Hanenberg</v>
      </c>
      <c r="C20" s="83" t="str">
        <f>IF(Jo!H30&gt;0,Jo!H30,"")</f>
        <v/>
      </c>
      <c r="D20" s="83" t="str">
        <f>IF(Jo!H31&gt;0,Jo!H31,"")</f>
        <v/>
      </c>
      <c r="E20" s="83" t="str">
        <f>IF(Jo!H32&gt;0,Jo!H32,"")</f>
        <v/>
      </c>
      <c r="F20" s="83" t="str">
        <f>IF(Jo!H33&gt;0,Jo!H33,"")</f>
        <v/>
      </c>
      <c r="G20" s="83" t="str">
        <f>IF(Jo!H34&gt;0,Jo!H34,"")</f>
        <v/>
      </c>
      <c r="H20" s="83" t="str">
        <f>IF(Jo!H35&gt;0,Jo!H35,"")</f>
        <v/>
      </c>
      <c r="I20" s="83" t="str">
        <f>IF(Jo!H36&gt;0,Jo!H36,"")</f>
        <v/>
      </c>
      <c r="J20" s="83" t="str">
        <f>IF(Jo!H37&gt;0,Jo!H37,"")</f>
        <v/>
      </c>
      <c r="K20" s="83" t="str">
        <f>IF(Jo!H38&gt;0,Jo!H38,"")</f>
        <v/>
      </c>
      <c r="L20" s="83" t="str">
        <f>IF(Jo!H39&gt;0,Jo!H39,"")</f>
        <v/>
      </c>
      <c r="M20" s="83" t="str">
        <f>IF(Jo!H40&gt;0,Jo!H40,"")</f>
        <v/>
      </c>
      <c r="N20" s="83" t="str">
        <f>IF(Jo!H41&gt;0,Jo!H41,"")</f>
        <v/>
      </c>
      <c r="O20" s="83" t="str">
        <f>IF(Jo!H42&gt;0,Jo!H42,"")</f>
        <v/>
      </c>
      <c r="P20" s="83" t="str">
        <f>IF(Jo!H43&gt;0,Jo!H43,"")</f>
        <v/>
      </c>
      <c r="Q20" s="33"/>
      <c r="R20" s="314" t="str">
        <f>IF(Jo!H45&gt;0,Jo!H45,"")</f>
        <v/>
      </c>
      <c r="S20" s="314" t="str">
        <f>IF(Jo!H46&gt;0,Jo!H46,"")</f>
        <v/>
      </c>
      <c r="T20" s="314" t="str">
        <f>IF(Jo!H47&gt;0,Jo!H47,"")</f>
        <v/>
      </c>
      <c r="U20" s="314" t="str">
        <f>IF(Jo!H48&gt;0,Jo!H48,"")</f>
        <v/>
      </c>
      <c r="V20" s="314" t="str">
        <f>IF(Jo!H49&gt;0,Jo!H49,"")</f>
        <v/>
      </c>
    </row>
    <row r="21" spans="1:22" ht="18" customHeight="1" x14ac:dyDescent="0.2">
      <c r="A21" s="313">
        <f>Start!B38</f>
        <v>16</v>
      </c>
      <c r="B21" s="318" t="str">
        <f>IF(Start!C38&gt;0,Start!C38,"")</f>
        <v/>
      </c>
      <c r="C21" s="314" t="str">
        <f>IF(Nieuw3!H30&gt;0,Nieuw3!H30,"")</f>
        <v/>
      </c>
      <c r="D21" s="314" t="str">
        <f>IF(Nieuw3!H31&gt;0,Nieuw3!H31,"")</f>
        <v/>
      </c>
      <c r="E21" s="314" t="str">
        <f>IF(Nieuw3!H32&gt;0,Nieuw3!H32,"")</f>
        <v/>
      </c>
      <c r="F21" s="314" t="str">
        <f>IF(Nieuw3!H33&gt;0,Nieuw3!H33,"")</f>
        <v/>
      </c>
      <c r="G21" s="314" t="str">
        <f>IF(Nieuw3!H34&gt;0,Nieuw3!H34,"")</f>
        <v/>
      </c>
      <c r="H21" s="314" t="str">
        <f>IF(Nieuw3!H35&gt;0,Nieuw3!H35,"")</f>
        <v/>
      </c>
      <c r="I21" s="314" t="str">
        <f>IF(Nieuw3!H36&gt;0,Nieuw3!H36,"")</f>
        <v/>
      </c>
      <c r="J21" s="314" t="str">
        <f>IF(Nieuw3!H37&gt;0,Nieuw3!H37,"")</f>
        <v/>
      </c>
      <c r="K21" s="314" t="str">
        <f>IF(Nieuw3!H38&gt;0,Nieuw3!H38,"")</f>
        <v/>
      </c>
      <c r="L21" s="314" t="str">
        <f>IF(Nieuw3!H39&gt;0,Nieuw3!H39,"")</f>
        <v/>
      </c>
      <c r="M21" s="314" t="str">
        <f>IF(Nieuw3!H40&gt;0,Nieuw3!H40,"")</f>
        <v/>
      </c>
      <c r="N21" s="314" t="str">
        <f>IF(Nieuw3!H41&gt;0,Nieuw3!H41,"")</f>
        <v/>
      </c>
      <c r="O21" s="314" t="str">
        <f>IF(Nieuw3!H42&gt;0,Nieuw3!H42,"")</f>
        <v/>
      </c>
      <c r="P21" s="314" t="str">
        <f>IF(Nieuw3!H43&gt;0,Nieuw3!H43,"")</f>
        <v/>
      </c>
      <c r="Q21" s="314" t="str">
        <f>IF(Nieuw3!H44&gt;0,Nieuw3!H44,"")</f>
        <v/>
      </c>
      <c r="R21" s="33"/>
      <c r="S21" s="314" t="str">
        <f>IF(Nieuw3!H46&gt;0,Nieuw3!H46,"")</f>
        <v/>
      </c>
      <c r="T21" s="314" t="str">
        <f>IF(Nieuw3!H47&gt;0,Nieuw3!H47,"")</f>
        <v/>
      </c>
      <c r="U21" s="314" t="str">
        <f>IF(Nieuw3!H48&gt;0,Nieuw3!H48,"")</f>
        <v/>
      </c>
      <c r="V21" s="314" t="str">
        <f>IF(Nieuw3!H49&gt;0,Nieuw3!H49,"")</f>
        <v/>
      </c>
    </row>
    <row r="22" spans="1:22" ht="18" customHeight="1" x14ac:dyDescent="0.2">
      <c r="A22" s="313">
        <f>Start!B39</f>
        <v>17</v>
      </c>
      <c r="B22" s="318" t="str">
        <f>IF(Start!C39&gt;0,Start!C39,"")</f>
        <v/>
      </c>
      <c r="C22" s="314" t="str">
        <f>IF(Nieuw4!H30&gt;0,Nieuw4!H30,"")</f>
        <v/>
      </c>
      <c r="D22" s="314" t="str">
        <f>IF(Nieuw4!H31&gt;0,Nieuw4!H31,"")</f>
        <v/>
      </c>
      <c r="E22" s="314" t="str">
        <f>IF(Nieuw4!H32&gt;0,Nieuw4!H32,"")</f>
        <v/>
      </c>
      <c r="F22" s="314" t="str">
        <f>IF(Nieuw4!H33&gt;0,Nieuw4!H33,"")</f>
        <v/>
      </c>
      <c r="G22" s="314" t="str">
        <f>IF(Nieuw4!H34&gt;0,Nieuw4!H34,"")</f>
        <v/>
      </c>
      <c r="H22" s="314" t="str">
        <f>IF(Nieuw4!H35&gt;0,Nieuw4!H35,"")</f>
        <v/>
      </c>
      <c r="I22" s="314" t="str">
        <f>IF(Nieuw4!H36&gt;0,Nieuw4!H36,"")</f>
        <v/>
      </c>
      <c r="J22" s="314" t="str">
        <f>IF(Nieuw4!H37&gt;0,Nieuw4!H37,"")</f>
        <v/>
      </c>
      <c r="K22" s="314" t="str">
        <f>IF(Nieuw4!H38&gt;0,Nieuw4!H38,"")</f>
        <v/>
      </c>
      <c r="L22" s="314" t="str">
        <f>IF(Nieuw4!H39&gt;0,Nieuw4!H39,"")</f>
        <v/>
      </c>
      <c r="M22" s="314" t="str">
        <f>IF(Nieuw4!H40&gt;0,Nieuw4!H40,"")</f>
        <v/>
      </c>
      <c r="N22" s="314" t="str">
        <f>IF(Nieuw4!H41&gt;0,Nieuw4!H41,"")</f>
        <v/>
      </c>
      <c r="O22" s="314" t="str">
        <f>IF(Nieuw4!H42&gt;0,Nieuw4!H42,"")</f>
        <v/>
      </c>
      <c r="P22" s="314" t="str">
        <f>IF(Nieuw4!H43&gt;0,Nieuw4!H43,"")</f>
        <v/>
      </c>
      <c r="Q22" s="314" t="str">
        <f>IF(Nieuw4!H44&gt;0,Nieuw4!H44,"")</f>
        <v/>
      </c>
      <c r="R22" s="314" t="str">
        <f>IF(Nieuw4!H45&gt;0,Nieuw4!H45,"")</f>
        <v/>
      </c>
      <c r="S22" s="33"/>
      <c r="T22" s="314" t="str">
        <f>IF(Nieuw4!H47&gt;0,Nieuw4!H47,"")</f>
        <v/>
      </c>
      <c r="U22" s="314" t="str">
        <f>IF(Nieuw4!H48&gt;0,Nieuw4!H48,"")</f>
        <v/>
      </c>
      <c r="V22" s="314" t="str">
        <f>IF(Nieuw4!H49&gt;0,Nieuw4!H49,"")</f>
        <v/>
      </c>
    </row>
    <row r="23" spans="1:22" ht="18" customHeight="1" x14ac:dyDescent="0.2">
      <c r="A23" s="313">
        <f>Start!B40</f>
        <v>18</v>
      </c>
      <c r="B23" s="318" t="str">
        <f>IF(Start!C40&gt;0,Start!C40,"")</f>
        <v/>
      </c>
      <c r="C23" s="314" t="str">
        <f>IF(Nieuw5!H30&gt;0,Nieuw5!H30,"")</f>
        <v/>
      </c>
      <c r="D23" s="314" t="str">
        <f>IF(Nieuw5!H31&gt;0,Nieuw5!H31,"")</f>
        <v/>
      </c>
      <c r="E23" s="314" t="str">
        <f>IF(Nieuw5!H32&gt;0,Nieuw5!H32,"")</f>
        <v/>
      </c>
      <c r="F23" s="314" t="str">
        <f>IF(Nieuw5!H33&gt;0,Nieuw5!H33,"")</f>
        <v/>
      </c>
      <c r="G23" s="314" t="str">
        <f>IF(Nieuw5!H34&gt;0,Nieuw5!H34,"")</f>
        <v/>
      </c>
      <c r="H23" s="314" t="str">
        <f>IF(Nieuw5!H35&gt;0,Nieuw5!H35,"")</f>
        <v/>
      </c>
      <c r="I23" s="314" t="str">
        <f>IF(Nieuw5!H36&gt;0,Nieuw5!H36,"")</f>
        <v/>
      </c>
      <c r="J23" s="314" t="str">
        <f>IF(Nieuw5!H37&gt;0,Nieuw5!H37,"")</f>
        <v/>
      </c>
      <c r="K23" s="314"/>
      <c r="L23" s="314" t="str">
        <f>IF(Nieuw5!H39&gt;0,Nieuw5!H39,"")</f>
        <v/>
      </c>
      <c r="M23" s="314" t="str">
        <f>IF(Nieuw5!H40&gt;0,Nieuw5!H40,"")</f>
        <v/>
      </c>
      <c r="N23" s="314" t="str">
        <f>IF(Nieuw5!H41&gt;0,Nieuw5!H41,"")</f>
        <v/>
      </c>
      <c r="O23" s="314" t="str">
        <f>IF(Nieuw5!H42&gt;0,Nieuw5!H42,"")</f>
        <v/>
      </c>
      <c r="P23" s="314" t="str">
        <f>IF(Nieuw5!H443&gt;0,Nieuw5!H43,"")</f>
        <v/>
      </c>
      <c r="Q23" s="314" t="str">
        <f>IF(Nieuw5!H44&gt;0,Nieuw5!H44,"")</f>
        <v/>
      </c>
      <c r="R23" s="314" t="str">
        <f>IF(Nieuw5!H45&gt;0,Nieuw5!H45,"")</f>
        <v/>
      </c>
      <c r="S23" s="314" t="str">
        <f>IF(Nieuw5!H46&gt;0,Nieuw5!H46,"")</f>
        <v/>
      </c>
      <c r="T23" s="33"/>
      <c r="U23" s="314" t="str">
        <f>IF(Nieuw5!H48&gt;0,Nieuw5!H48,"")</f>
        <v/>
      </c>
      <c r="V23" s="314" t="str">
        <f>IF(Nieuw5!H49&gt;0,Nieuw5!H49,"")</f>
        <v/>
      </c>
    </row>
    <row r="24" spans="1:22" ht="18" customHeight="1" x14ac:dyDescent="0.2">
      <c r="A24" s="313">
        <f>Start!B41</f>
        <v>19</v>
      </c>
      <c r="B24" s="318" t="str">
        <f>IF(Start!C41&gt;0,Start!C41,"")</f>
        <v/>
      </c>
      <c r="C24" s="314" t="str">
        <f>IF(Nieuw6!H30&gt;0,Nieuw6!H30,"")</f>
        <v/>
      </c>
      <c r="D24" s="314" t="str">
        <f>IF(Nieuw6!H31&gt;0,Nieuw6!H31,"")</f>
        <v/>
      </c>
      <c r="E24" s="314" t="str">
        <f>IF(Nieuw6!H32&gt;0,Nieuw6!H32,"")</f>
        <v/>
      </c>
      <c r="F24" s="314" t="str">
        <f>IF(Nieuw6!H33&gt;0,Nieuw6!H33,"")</f>
        <v/>
      </c>
      <c r="G24" s="314" t="str">
        <f>IF(Nieuw6!H34&gt;0,Nieuw6!H34,"")</f>
        <v/>
      </c>
      <c r="H24" s="314" t="str">
        <f>IF(Nieuw6!H35&gt;0,Nieuw6!H35,"")</f>
        <v/>
      </c>
      <c r="I24" s="314" t="str">
        <f>IF(Nieuw6!H36&gt;0,Nieuw6!H36,"")</f>
        <v/>
      </c>
      <c r="J24" s="314" t="str">
        <f>IF(Nieuw6!H37&gt;0,Nieuw6!H37,"")</f>
        <v/>
      </c>
      <c r="K24" s="314" t="str">
        <f>IF(Nieuw6!H38&gt;0,Nieuw6!H38,"")</f>
        <v/>
      </c>
      <c r="L24" s="314" t="str">
        <f>IF(Nieuw6!H39&gt;0,Nieuw6!H39,"")</f>
        <v/>
      </c>
      <c r="M24" s="314" t="str">
        <f>IF(Nieuw6!H40&gt;0,Nieuw6!H40,"")</f>
        <v/>
      </c>
      <c r="N24" s="314" t="str">
        <f>IF(Nieuw6!H41&gt;0,Nieuw6!H41,"")</f>
        <v/>
      </c>
      <c r="O24" s="314" t="str">
        <f>IF(Nieuw6!H42&gt;0,Nieuw6!H42,"")</f>
        <v/>
      </c>
      <c r="P24" s="314" t="str">
        <f>IF(Nieuw6!H43&gt;0,Nieuw6!H43,"")</f>
        <v/>
      </c>
      <c r="Q24" s="314" t="str">
        <f>IF(Nieuw6!H44&gt;0,Nieuw6!H44,"")</f>
        <v/>
      </c>
      <c r="R24" s="314" t="str">
        <f>IF(Nieuw6!H45&gt;0,Nieuw6!H45,"")</f>
        <v/>
      </c>
      <c r="S24" s="314" t="str">
        <f>IF(Nieuw6!H46&gt;0,Nieuw6!H46,"")</f>
        <v/>
      </c>
      <c r="T24" s="314" t="str">
        <f>IF(Nieuw6!H47&gt;0,Nieuw6!H47,"")</f>
        <v/>
      </c>
      <c r="U24" s="33"/>
      <c r="V24" s="314" t="str">
        <f>IF(Nieuw6!H49&gt;0,Nieuw6!H49,"")</f>
        <v/>
      </c>
    </row>
    <row r="25" spans="1:22" ht="18" customHeight="1" x14ac:dyDescent="0.2">
      <c r="A25" s="313">
        <f>Start!B42</f>
        <v>20</v>
      </c>
      <c r="B25" s="318" t="str">
        <f>IF(Start!C42&gt;0,Start!C42,"")</f>
        <v/>
      </c>
      <c r="C25" s="314" t="str">
        <f>IF(Nieuw7!H30&gt;0,Nieuw7!H30,"")</f>
        <v/>
      </c>
      <c r="D25" s="314" t="str">
        <f>IF(Nieuw7!H31&gt;0,Nieuw7!H31,"")</f>
        <v/>
      </c>
      <c r="E25" s="314" t="str">
        <f>IF(Nieuw7!H32&gt;0,Nieuw7!H32,"")</f>
        <v/>
      </c>
      <c r="F25" s="314" t="str">
        <f>IF(Nieuw7!H33&gt;0,Nieuw7!H33,"")</f>
        <v/>
      </c>
      <c r="G25" s="314" t="str">
        <f>IF(Nieuw7!H34&gt;0,Nieuw7!H34,"")</f>
        <v/>
      </c>
      <c r="H25" s="314" t="str">
        <f>IF(Nieuw7!H35&gt;0,Nieuw7!H35,"")</f>
        <v/>
      </c>
      <c r="I25" s="314" t="str">
        <f>IF(Nieuw7!H36&gt;0,Nieuw7!H36,"")</f>
        <v/>
      </c>
      <c r="J25" s="314" t="str">
        <f>IF(Nieuw7!H37&gt;0,Nieuw7!H37,"")</f>
        <v/>
      </c>
      <c r="K25" s="314" t="str">
        <f>IF(Nieuw7!H38&gt;0,Nieuw7!H38,"")</f>
        <v/>
      </c>
      <c r="L25" s="314" t="str">
        <f>IF(Nieuw7!H39&gt;0,Nieuw7!H39,"")</f>
        <v/>
      </c>
      <c r="M25" s="314" t="str">
        <f>IF(Nieuw7!H40&gt;0,Nieuw7!H40,"")</f>
        <v/>
      </c>
      <c r="N25" s="314" t="str">
        <f>IF(Nieuw7!H41&gt;0,Nieuw7!H41,"")</f>
        <v/>
      </c>
      <c r="O25" s="314" t="str">
        <f>IF(Nieuw7!H42&gt;0,Nieuw7!H42,"")</f>
        <v/>
      </c>
      <c r="P25" s="314" t="str">
        <f>IF(Nieuw7!H43&gt;0,Nieuw7!H43,"")</f>
        <v/>
      </c>
      <c r="Q25" s="314" t="str">
        <f>IF(Nieuw7!H44&gt;0,Nieuw7!H44,"")</f>
        <v/>
      </c>
      <c r="R25" s="314" t="str">
        <f>IF(Nieuw7!H45&gt;0,Nieuw7!H45,"")</f>
        <v/>
      </c>
      <c r="S25" s="314" t="str">
        <f>IF(Nieuw7!H46&gt;0,Nieuw7!H46,"")</f>
        <v/>
      </c>
      <c r="T25" s="314" t="str">
        <f>IF(Nieuw7!H47&gt;0,Nieuw7!H47,"")</f>
        <v/>
      </c>
      <c r="U25" s="314" t="str">
        <f>IF(Nieuw7!H48&gt;0,Nieuw7!H48,"")</f>
        <v/>
      </c>
      <c r="V25" s="33"/>
    </row>
    <row r="26" spans="1:22" x14ac:dyDescent="0.2">
      <c r="B26" t="s">
        <v>252</v>
      </c>
      <c r="C26" s="389">
        <f>SUM(C6:C25)</f>
        <v>0</v>
      </c>
      <c r="D26" s="389">
        <f t="shared" ref="D26:V26" si="0">SUM(D6:D25)</f>
        <v>0</v>
      </c>
      <c r="E26" s="389">
        <f t="shared" si="0"/>
        <v>0</v>
      </c>
      <c r="F26" s="389">
        <f t="shared" si="0"/>
        <v>0</v>
      </c>
      <c r="G26" s="389">
        <f t="shared" si="0"/>
        <v>0</v>
      </c>
      <c r="H26" s="389">
        <f t="shared" si="0"/>
        <v>0</v>
      </c>
      <c r="I26" s="389">
        <f t="shared" si="0"/>
        <v>0</v>
      </c>
      <c r="J26" s="389">
        <f t="shared" si="0"/>
        <v>0</v>
      </c>
      <c r="K26" s="389">
        <f t="shared" si="0"/>
        <v>0</v>
      </c>
      <c r="L26" s="389">
        <f t="shared" si="0"/>
        <v>0</v>
      </c>
      <c r="M26" s="389">
        <f t="shared" si="0"/>
        <v>0</v>
      </c>
      <c r="N26" s="389">
        <f t="shared" si="0"/>
        <v>0</v>
      </c>
      <c r="O26" s="389">
        <f t="shared" si="0"/>
        <v>0</v>
      </c>
      <c r="P26" s="389">
        <f t="shared" si="0"/>
        <v>0</v>
      </c>
      <c r="Q26" s="389">
        <f t="shared" si="0"/>
        <v>0</v>
      </c>
      <c r="R26" s="389">
        <f t="shared" si="0"/>
        <v>0</v>
      </c>
      <c r="S26" s="389">
        <f t="shared" si="0"/>
        <v>0</v>
      </c>
      <c r="T26" s="389">
        <f t="shared" si="0"/>
        <v>0</v>
      </c>
      <c r="U26" s="389">
        <f t="shared" si="0"/>
        <v>0</v>
      </c>
      <c r="V26" s="389">
        <f t="shared" si="0"/>
        <v>0</v>
      </c>
    </row>
    <row r="27" spans="1:22" x14ac:dyDescent="0.2">
      <c r="B27" t="s">
        <v>255</v>
      </c>
      <c r="C27" s="390">
        <f>'Matrix 3'!C27+C26</f>
        <v>0</v>
      </c>
      <c r="D27" s="389">
        <f>'Matrix 3'!D27+D26</f>
        <v>0</v>
      </c>
      <c r="E27" s="389">
        <f>'Matrix 3'!E27+E26</f>
        <v>0</v>
      </c>
      <c r="F27" s="389">
        <f>'Matrix 3'!F27+F26</f>
        <v>0</v>
      </c>
      <c r="G27" s="389">
        <f>'Matrix 3'!G27+G26</f>
        <v>0</v>
      </c>
      <c r="H27" s="389">
        <f>'Matrix 3'!H27+H26</f>
        <v>0</v>
      </c>
      <c r="I27" s="389">
        <f>'Matrix 3'!I27+I26</f>
        <v>0</v>
      </c>
      <c r="J27" s="390">
        <f>'Matrix 3'!J27+J26</f>
        <v>0</v>
      </c>
      <c r="K27" s="389">
        <f>'Matrix 3'!K27+K26</f>
        <v>0</v>
      </c>
      <c r="L27" s="389">
        <f>'Matrix 3'!L27+L26</f>
        <v>0</v>
      </c>
      <c r="M27" s="389">
        <f>'Matrix 3'!M27+M26</f>
        <v>0</v>
      </c>
      <c r="N27" s="389">
        <f>'Matrix 3'!N27+N26</f>
        <v>0</v>
      </c>
      <c r="O27" s="390">
        <f>'Matrix 3'!O27+O26</f>
        <v>0</v>
      </c>
      <c r="P27" s="390">
        <f>'Matrix 3'!P27+P26</f>
        <v>0</v>
      </c>
      <c r="Q27" s="390">
        <f>'Matrix 3'!Q27+Q26</f>
        <v>0</v>
      </c>
      <c r="R27" s="389">
        <f>'Matrix 3'!R27+R26</f>
        <v>0</v>
      </c>
      <c r="S27" s="389">
        <f>'Matrix 3'!S27+S26</f>
        <v>0</v>
      </c>
      <c r="T27" s="389">
        <f>'Matrix 3'!T27+T26</f>
        <v>0</v>
      </c>
      <c r="U27" s="389">
        <f>'Matrix 3'!U27+U26</f>
        <v>0</v>
      </c>
      <c r="V27" s="389">
        <f>'Matrix 3'!V27+V26</f>
        <v>0</v>
      </c>
    </row>
  </sheetData>
  <sheetProtection sheet="1" objects="1" scenarios="1"/>
  <mergeCells count="2">
    <mergeCell ref="A1:C1"/>
    <mergeCell ref="P2:V2"/>
  </mergeCells>
  <phoneticPr fontId="0" type="noConversion"/>
  <pageMargins left="0.59055118110236227" right="0.39370078740157483" top="0.47244094488188981" bottom="0.47244094488188981" header="0.51181102362204722" footer="0.51181102362204722"/>
  <pageSetup paperSize="9" scale="98" orientation="landscape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0.7109375" customWidth="1"/>
    <col min="3" max="22" width="5.7109375" customWidth="1"/>
  </cols>
  <sheetData>
    <row r="1" spans="1:22" ht="20.100000000000001" customHeight="1" x14ac:dyDescent="0.2">
      <c r="A1" s="437" t="str">
        <f>Start!C5</f>
        <v>Recreatieclub Tiona</v>
      </c>
      <c r="B1" s="438"/>
      <c r="C1" s="438"/>
      <c r="D1" s="71" t="str">
        <f>Start!C6</f>
        <v>Competitie Driebanden klein</v>
      </c>
      <c r="E1" s="71"/>
      <c r="F1" s="71"/>
      <c r="G1" s="71"/>
      <c r="H1" s="71"/>
      <c r="I1" s="71"/>
      <c r="J1" s="71"/>
      <c r="K1" s="71"/>
      <c r="L1" s="71" t="str">
        <f>Start!C7</f>
        <v>Seizoen 2017-2018</v>
      </c>
      <c r="M1" s="72"/>
      <c r="N1" s="71"/>
      <c r="O1" s="71"/>
      <c r="P1" s="176" t="s">
        <v>116</v>
      </c>
      <c r="Q1" s="71"/>
      <c r="R1" s="71"/>
      <c r="S1" s="73"/>
      <c r="T1" s="71"/>
      <c r="U1" s="71"/>
      <c r="V1" s="74"/>
    </row>
    <row r="2" spans="1:22" ht="20.100000000000001" customHeight="1" x14ac:dyDescent="0.2">
      <c r="A2" s="75"/>
      <c r="B2" s="71"/>
      <c r="C2" s="69"/>
      <c r="D2" s="69"/>
      <c r="E2" s="177"/>
      <c r="F2" s="69"/>
      <c r="G2" s="69"/>
      <c r="H2" s="69"/>
      <c r="I2" s="69"/>
      <c r="J2" s="69"/>
      <c r="K2" s="69"/>
      <c r="L2" s="177" t="s">
        <v>29</v>
      </c>
      <c r="M2" s="69"/>
      <c r="N2" s="69"/>
      <c r="O2" s="69"/>
      <c r="P2" s="439">
        <f>Uitslagen!C6</f>
        <v>43131</v>
      </c>
      <c r="Q2" s="439"/>
      <c r="R2" s="439"/>
      <c r="S2" s="439"/>
      <c r="T2" s="439"/>
      <c r="U2" s="439"/>
      <c r="V2" s="440"/>
    </row>
    <row r="3" spans="1:22" ht="120" customHeight="1" x14ac:dyDescent="0.2">
      <c r="A3" s="77"/>
      <c r="B3" s="143"/>
      <c r="C3" s="78" t="str">
        <f>IF(Start!C23&gt;0,Start!C23,"")</f>
        <v>Peter van Alderen</v>
      </c>
      <c r="D3" s="78" t="str">
        <f>IF(C12&gt;0,Start!C24,"")</f>
        <v>Henk Baron</v>
      </c>
      <c r="E3" s="78" t="str">
        <f>IF(Start!C25&gt;0,Start!C25,"")</f>
        <v>Cor vd Berg</v>
      </c>
      <c r="F3" s="78" t="str">
        <f>IF(Start!C26&gt;0,Start!C26,"")</f>
        <v>Daan Bergink</v>
      </c>
      <c r="G3" s="78" t="str">
        <f>IF(Start!C27&gt;0,Start!C27,"")</f>
        <v>Luciën Bressers</v>
      </c>
      <c r="H3" s="78" t="str">
        <f>IF(Start!C28&gt;0,Start!C28,"")</f>
        <v>Harrie Hanegraaf</v>
      </c>
      <c r="I3" s="78" t="str">
        <f>IF(Start!C29&gt;0,Start!C29,"")</f>
        <v>Tonnie vd Oetelaar</v>
      </c>
      <c r="J3" s="78" t="str">
        <f>IF(Start!C30&gt;0,Start!C30,"")</f>
        <v>Leo Pijnenburg</v>
      </c>
      <c r="K3" s="78" t="str">
        <f>IF(Start!C31&gt;0,Start!C31,"")</f>
        <v>Piet Smits</v>
      </c>
      <c r="L3" s="78" t="str">
        <f>IF(Start!C32&gt;0,Start!C32,"")</f>
        <v>Frans vd Spank</v>
      </c>
      <c r="M3" s="78" t="str">
        <f>IF(Start!C33&gt;0,Start!C33,"")</f>
        <v>Patrick vd Spank</v>
      </c>
      <c r="N3" s="78" t="str">
        <f>IF(Start!C34&gt;0,Start!C34,"")</f>
        <v>Piet Theijssen</v>
      </c>
      <c r="O3" s="78" t="str">
        <f>IF(Start!C35&gt;0,Start!C35,"")</f>
        <v>William Verhoeven</v>
      </c>
      <c r="P3" s="78" t="str">
        <f>IF(Start!C36&gt;0,Start!C36,"")</f>
        <v>Jan Vloet</v>
      </c>
      <c r="Q3" s="78" t="str">
        <f>IF(Start!C37&gt;0,Start!C37,"")</f>
        <v>Jo vd Hanenberg</v>
      </c>
      <c r="R3" s="315" t="str">
        <f>IF(Start!C38&gt;0,Start!C38,"")</f>
        <v/>
      </c>
      <c r="S3" s="315" t="str">
        <f>IF(Start!C39&gt;0,Start!C39,"")</f>
        <v/>
      </c>
      <c r="T3" s="315" t="str">
        <f>IF(Start!C40&gt;0,Start!C40,"")</f>
        <v/>
      </c>
      <c r="U3" s="315" t="str">
        <f>IF(Start!C41&gt;0,Start!C41,"")</f>
        <v/>
      </c>
      <c r="V3" s="315" t="str">
        <f>IF(Start!C42&gt;0,Start!C42,"")</f>
        <v/>
      </c>
    </row>
    <row r="4" spans="1:22" ht="15" customHeight="1" x14ac:dyDescent="0.2">
      <c r="A4" s="79"/>
      <c r="B4" s="178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16"/>
      <c r="S4" s="316"/>
      <c r="T4" s="316"/>
      <c r="U4" s="316"/>
      <c r="V4" s="316"/>
    </row>
    <row r="5" spans="1:22" ht="15" customHeight="1" x14ac:dyDescent="0.2">
      <c r="A5" s="75"/>
      <c r="B5" s="80"/>
      <c r="C5" s="81">
        <f>Start!B23</f>
        <v>1</v>
      </c>
      <c r="D5" s="81">
        <f>Start!B24</f>
        <v>2</v>
      </c>
      <c r="E5" s="81">
        <f>Start!B25</f>
        <v>3</v>
      </c>
      <c r="F5" s="81">
        <f>Start!B26</f>
        <v>4</v>
      </c>
      <c r="G5" s="81">
        <f>Start!B27</f>
        <v>5</v>
      </c>
      <c r="H5" s="81">
        <f>Start!B28</f>
        <v>6</v>
      </c>
      <c r="I5" s="81">
        <f>Start!B29</f>
        <v>7</v>
      </c>
      <c r="J5" s="81">
        <f>Start!B30</f>
        <v>8</v>
      </c>
      <c r="K5" s="81">
        <f>Start!B55</f>
        <v>0</v>
      </c>
      <c r="L5" s="81">
        <f>Start!B32</f>
        <v>10</v>
      </c>
      <c r="M5" s="81">
        <f>Start!B33</f>
        <v>11</v>
      </c>
      <c r="N5" s="81">
        <f>Start!B34</f>
        <v>12</v>
      </c>
      <c r="O5" s="81">
        <f>Start!B35</f>
        <v>13</v>
      </c>
      <c r="P5" s="81">
        <f>Start!B36</f>
        <v>14</v>
      </c>
      <c r="Q5" s="81">
        <f>Start!B37</f>
        <v>15</v>
      </c>
      <c r="R5" s="317">
        <f>Start!B38</f>
        <v>16</v>
      </c>
      <c r="S5" s="317">
        <f>Start!B39</f>
        <v>17</v>
      </c>
      <c r="T5" s="317">
        <f>Start!B40</f>
        <v>18</v>
      </c>
      <c r="U5" s="317">
        <f>Start!B41</f>
        <v>19</v>
      </c>
      <c r="V5" s="317">
        <f>Start!B42</f>
        <v>20</v>
      </c>
    </row>
    <row r="6" spans="1:22" ht="18" customHeight="1" x14ac:dyDescent="0.2">
      <c r="A6" s="82">
        <f>Start!B23</f>
        <v>1</v>
      </c>
      <c r="B6" s="80" t="str">
        <f>IF(Start!C23&gt;0,Start!C23,"")</f>
        <v>Peter van Alderen</v>
      </c>
      <c r="C6" s="33"/>
      <c r="D6" s="83" t="str">
        <f>IF(Peter!B55&gt;0,Peter!B55,"")</f>
        <v/>
      </c>
      <c r="E6" s="83" t="str">
        <f>IF(Peter!B56&gt;0,Peter!B56,"")</f>
        <v/>
      </c>
      <c r="F6" s="83" t="str">
        <f>IF(Peter!B57&gt;0,Peter!B57,"")</f>
        <v/>
      </c>
      <c r="G6" s="83" t="str">
        <f>IF(Peter!B58&gt;0,Peter!B58,"")</f>
        <v/>
      </c>
      <c r="H6" s="83" t="str">
        <f>IF(Peter!B59&gt;0,Peter!B59,"")</f>
        <v/>
      </c>
      <c r="I6" s="83" t="str">
        <f>IF(Peter!B60&gt;0,Peter!B60,"")</f>
        <v/>
      </c>
      <c r="J6" s="83" t="str">
        <f>IF(Peter!B61&gt;0,Peter!B61,"")</f>
        <v/>
      </c>
      <c r="K6" s="83" t="str">
        <f>IF(Peter!B62&gt;0,Peter!B62,"")</f>
        <v/>
      </c>
      <c r="L6" s="83" t="str">
        <f>IF(Peter!B63&gt;0,Peter!B63,"")</f>
        <v/>
      </c>
      <c r="M6" s="83" t="str">
        <f>IF(Peter!B64&gt;0,Peter!B64,"")</f>
        <v/>
      </c>
      <c r="N6" s="83" t="str">
        <f>IF(Peter!B65&gt;0,Peter!B65,"")</f>
        <v/>
      </c>
      <c r="O6" s="83" t="str">
        <f>IF(Peter!B66&gt;0,Peter!B66,"")</f>
        <v/>
      </c>
      <c r="P6" s="83" t="str">
        <f>IF(Peter!B67&gt;0,Peter!B67,"")</f>
        <v/>
      </c>
      <c r="Q6" s="83" t="str">
        <f>IF(Peter!B68&gt;0,Peter!B68,"")</f>
        <v/>
      </c>
      <c r="R6" s="314" t="str">
        <f>IF(Peter!B69&gt;0,Peter!B69,"")</f>
        <v/>
      </c>
      <c r="S6" s="314" t="str">
        <f>IF(Peter!B70&gt;0,Peter!B70,"")</f>
        <v/>
      </c>
      <c r="T6" s="314" t="str">
        <f>IF(Peter!B71&gt;0,Peter!B71,"")</f>
        <v/>
      </c>
      <c r="U6" s="314" t="str">
        <f>IF(Peter!B72&gt;0,Peter!B72,"")</f>
        <v/>
      </c>
      <c r="V6" s="314" t="str">
        <f>IF(Peter!B73&gt;0,Peter!B73,"")</f>
        <v/>
      </c>
    </row>
    <row r="7" spans="1:22" ht="18" customHeight="1" x14ac:dyDescent="0.2">
      <c r="A7" s="82">
        <f>Start!B24</f>
        <v>2</v>
      </c>
      <c r="B7" s="80" t="str">
        <f>IF(Start!C24&gt;0,Start!C24,"")</f>
        <v>Henk Baron</v>
      </c>
      <c r="C7" s="83" t="str">
        <f>IF(Henk!B54&gt;0,Henk!B54,"")</f>
        <v/>
      </c>
      <c r="D7" s="33"/>
      <c r="E7" s="83" t="str">
        <f>IF(Henk!B56&gt;0,Henk!B56,"")</f>
        <v/>
      </c>
      <c r="F7" s="83" t="str">
        <f>IF(Henk!B57&gt;0,Henk!B57,"")</f>
        <v/>
      </c>
      <c r="G7" s="83" t="str">
        <f>IF(Henk!B58&gt;0,Henk!B58,"")</f>
        <v/>
      </c>
      <c r="H7" s="83" t="str">
        <f>IF(Henk!B59&gt;0,Henk!B59,"")</f>
        <v/>
      </c>
      <c r="I7" s="83" t="str">
        <f>IF(Henk!B60&gt;0,Henk!B60,"")</f>
        <v/>
      </c>
      <c r="J7" s="83" t="str">
        <f>IF(Henk!B61&gt;0,Henk!B61,"")</f>
        <v/>
      </c>
      <c r="K7" s="83" t="str">
        <f>IF(Henk!B62&gt;0,Henk!B62,"")</f>
        <v/>
      </c>
      <c r="L7" s="83" t="str">
        <f>IF(Henk!B63&gt;0,Henk!B63,"")</f>
        <v/>
      </c>
      <c r="M7" s="83" t="str">
        <f>IF(Henk!B64&gt;0,Henk!B64,"")</f>
        <v/>
      </c>
      <c r="N7" s="83" t="str">
        <f>IF(Henk!B65&gt;0,Henk!B65,"")</f>
        <v/>
      </c>
      <c r="O7" s="83" t="str">
        <f>IF(Henk!B66&gt;0,Henk!B66,"")</f>
        <v/>
      </c>
      <c r="P7" s="83" t="str">
        <f>IF(Henk!B67&gt;0,Henk!B67,"")</f>
        <v/>
      </c>
      <c r="Q7" s="83" t="str">
        <f>IF(Henk!B68&gt;0,Henk!B68,"")</f>
        <v/>
      </c>
      <c r="R7" s="314" t="str">
        <f>IF(Henk!B69&gt;0,Henk!B69,"")</f>
        <v/>
      </c>
      <c r="S7" s="314" t="str">
        <f>IF(Henk!B70&gt;0,Henk!B70,"")</f>
        <v/>
      </c>
      <c r="T7" s="314" t="str">
        <f>IF(Henk!B71&gt;0,Henk!B71,"")</f>
        <v/>
      </c>
      <c r="U7" s="314" t="str">
        <f>IF(Henk!B72&gt;0,Henk!B72,"")</f>
        <v/>
      </c>
      <c r="V7" s="314" t="str">
        <f>IF(Henk!B73&gt;0,Henk!B73,"")</f>
        <v/>
      </c>
    </row>
    <row r="8" spans="1:22" ht="18" customHeight="1" x14ac:dyDescent="0.2">
      <c r="A8" s="82">
        <f>Start!B25</f>
        <v>3</v>
      </c>
      <c r="B8" s="80" t="str">
        <f>IF(Start!C25&gt;0,Start!C25,"")</f>
        <v>Cor vd Berg</v>
      </c>
      <c r="C8" s="83" t="str">
        <f>IF(Cor!B54&gt;0,Cor!B54,"")</f>
        <v/>
      </c>
      <c r="D8" s="83" t="str">
        <f>IF(Cor!B55&gt;0,Cor!B55,"")</f>
        <v/>
      </c>
      <c r="E8" s="33"/>
      <c r="F8" s="83" t="str">
        <f>IF(Cor!B57&gt;0,Cor!B57,"")</f>
        <v/>
      </c>
      <c r="G8" s="83" t="str">
        <f>IF(Cor!B58&gt;0,Cor!B58,"")</f>
        <v/>
      </c>
      <c r="H8" s="83" t="str">
        <f>IF(Cor!B59&gt;0,Cor!B59,"")</f>
        <v/>
      </c>
      <c r="I8" s="83" t="str">
        <f>IF(Cor!B60&gt;0,Cor!B60,"")</f>
        <v/>
      </c>
      <c r="J8" s="83" t="str">
        <f>IF(Cor!B61&gt;0,Cor!B61,"")</f>
        <v/>
      </c>
      <c r="K8" s="83" t="str">
        <f>IF(Cor!B62&gt;0,Cor!B62,"")</f>
        <v/>
      </c>
      <c r="L8" s="83" t="str">
        <f>IF(Cor!B63&gt;0,Cor!B63,"")</f>
        <v/>
      </c>
      <c r="M8" s="83" t="str">
        <f>IF(Cor!B64&gt;0,Cor!B64,"")</f>
        <v/>
      </c>
      <c r="N8" s="83" t="str">
        <f>IF(Cor!B65&gt;0,Cor!B65,"")</f>
        <v/>
      </c>
      <c r="O8" s="83" t="str">
        <f>IF(Cor!B66&gt;0,Cor!B66,"")</f>
        <v/>
      </c>
      <c r="P8" s="83" t="str">
        <f>IF(Cor!B67&gt;0,Cor!B67,"")</f>
        <v/>
      </c>
      <c r="Q8" s="83" t="str">
        <f>IF(Cor!B68&gt;0,Cor!B68,"")</f>
        <v/>
      </c>
      <c r="R8" s="314" t="str">
        <f>IF(Cor!B69&gt;0,Cor!B69,"")</f>
        <v/>
      </c>
      <c r="S8" s="314" t="str">
        <f>IF(Cor!B70&gt;0,Cor!B70,"")</f>
        <v/>
      </c>
      <c r="T8" s="314" t="str">
        <f>IF(Cor!B71&gt;0,Cor!B71,"")</f>
        <v/>
      </c>
      <c r="U8" s="314" t="str">
        <f>IF(Cor!B72&gt;0,Cor!B72,"")</f>
        <v/>
      </c>
      <c r="V8" s="314" t="str">
        <f>IF(Cor!B73&gt;0,Cor!B73,"")</f>
        <v/>
      </c>
    </row>
    <row r="9" spans="1:22" ht="18" customHeight="1" x14ac:dyDescent="0.2">
      <c r="A9" s="82">
        <f>Start!B26</f>
        <v>4</v>
      </c>
      <c r="B9" s="80" t="str">
        <f>IF(Start!C26&gt;0,Start!C26,"")</f>
        <v>Daan Bergink</v>
      </c>
      <c r="C9" s="83" t="str">
        <f>IF(Daan!B54&gt;0,Daan!B54,"")</f>
        <v/>
      </c>
      <c r="D9" s="83" t="str">
        <f>IF(Daan!B55&gt;0,Daan!B55,"")</f>
        <v/>
      </c>
      <c r="E9" s="83" t="str">
        <f>IF(Daan!B56&gt;0,Daan!B56,"")</f>
        <v/>
      </c>
      <c r="F9" s="33"/>
      <c r="G9" s="83" t="str">
        <f>IF(Daan!B58&gt;0,Daan!B58,"")</f>
        <v/>
      </c>
      <c r="H9" s="83" t="str">
        <f>IF(Daan!B59&gt;0,Daan!B59,"")</f>
        <v/>
      </c>
      <c r="I9" s="83" t="str">
        <f>IF(Daan!B60&gt;0,Daan!B60,"")</f>
        <v/>
      </c>
      <c r="J9" s="83" t="str">
        <f>IF(Daan!B61&gt;0,Daan!B61,"")</f>
        <v/>
      </c>
      <c r="K9" s="83" t="str">
        <f>IF(Daan!B62&gt;0,Daan!B62,"")</f>
        <v/>
      </c>
      <c r="L9" s="83" t="str">
        <f>IF(Daan!B63&gt;0,Daan!B63,"")</f>
        <v/>
      </c>
      <c r="M9" s="83" t="str">
        <f>IF(Daan!B64&gt;0,Daan!B64,"")</f>
        <v/>
      </c>
      <c r="N9" s="83" t="str">
        <f>IF(Daan!B65&gt;0,Daan!B65,"")</f>
        <v/>
      </c>
      <c r="O9" s="83" t="str">
        <f>IF(Daan!B66&gt;0,Daan!B66,"")</f>
        <v/>
      </c>
      <c r="P9" s="83" t="str">
        <f>IF(Daan!B67&gt;0,Daan!B67,"")</f>
        <v/>
      </c>
      <c r="Q9" s="83" t="str">
        <f>IF(Daan!B68&gt;0,Daan!B68,"")</f>
        <v/>
      </c>
      <c r="R9" s="314" t="str">
        <f>IF(Daan!B69&gt;0,Daan!B69,"")</f>
        <v/>
      </c>
      <c r="S9" s="314" t="str">
        <f>IF(Daan!B70&gt;0,Daan!B70,"")</f>
        <v/>
      </c>
      <c r="T9" s="314" t="str">
        <f>IF(Daan!B71&gt;0,Daan!B71,"")</f>
        <v/>
      </c>
      <c r="U9" s="314" t="str">
        <f>IF(Daan!B72&gt;0,Daan!B72,"")</f>
        <v/>
      </c>
      <c r="V9" s="314" t="str">
        <f>IF(Daan!B73&gt;0,Daan!B73,"")</f>
        <v/>
      </c>
    </row>
    <row r="10" spans="1:22" ht="18" customHeight="1" x14ac:dyDescent="0.2">
      <c r="A10" s="82">
        <f>Start!B27</f>
        <v>5</v>
      </c>
      <c r="B10" s="80" t="str">
        <f>IF(Start!C27&gt;0,Start!C27,"")</f>
        <v>Luciën Bressers</v>
      </c>
      <c r="C10" s="83" t="str">
        <f>IF(Luciën!B54&gt;0,Luciën!B54,"")</f>
        <v/>
      </c>
      <c r="D10" s="83" t="str">
        <f>IF(Luciën!B55&gt;0,Luciën!B55,"")</f>
        <v/>
      </c>
      <c r="E10" s="83" t="str">
        <f>IF(Luciën!B56&gt;0,Luciën!B56,"")</f>
        <v/>
      </c>
      <c r="F10" s="83" t="str">
        <f>IF(Luciën!B57&gt;0,Luciën!B57,"")</f>
        <v/>
      </c>
      <c r="G10" s="33"/>
      <c r="H10" s="83" t="str">
        <f>IF(Luciën!B59&gt;0,Luciën!B59,"")</f>
        <v/>
      </c>
      <c r="I10" s="83" t="str">
        <f>IF(Luciën!B60&gt;0,Luciën!B60,"")</f>
        <v/>
      </c>
      <c r="J10" s="83" t="str">
        <f>IF(Luciën!B61&gt;0,Luciën!B61,"")</f>
        <v/>
      </c>
      <c r="K10" s="83" t="str">
        <f>IF(Luciën!B62&gt;0,Luciën!B62,"")</f>
        <v/>
      </c>
      <c r="L10" s="83" t="str">
        <f>IF(Luciën!B63&gt;0,Luciën!B63,"")</f>
        <v/>
      </c>
      <c r="M10" s="83" t="str">
        <f>IF(Luciën!B64&gt;0,Luciën!B64,"")</f>
        <v/>
      </c>
      <c r="N10" s="83" t="str">
        <f>IF(Luciën!B65&gt;0,Luciën!B65,"")</f>
        <v/>
      </c>
      <c r="O10" s="83" t="str">
        <f>IF(Luciën!B66&gt;0,Luciën!B66,"")</f>
        <v/>
      </c>
      <c r="P10" s="83" t="str">
        <f>IF(Luciën!B67&gt;0,Luciën!B67,"")</f>
        <v/>
      </c>
      <c r="Q10" s="83" t="str">
        <f>IF(Luciën!B68&gt;0,Luciën!B68,"")</f>
        <v/>
      </c>
      <c r="R10" s="314" t="str">
        <f>IF(Luciën!B69&gt;0,Luciën!B69,"")</f>
        <v/>
      </c>
      <c r="S10" s="314" t="str">
        <f>IF(Luciën!B70&gt;0,Luciën!B70,"")</f>
        <v/>
      </c>
      <c r="T10" s="314" t="str">
        <f>IF(Luciën!B71&gt;0,Luciën!B71,"")</f>
        <v/>
      </c>
      <c r="U10" s="314" t="str">
        <f>IF(Luciën!B72&gt;0,Luciën!B72,"")</f>
        <v/>
      </c>
      <c r="V10" s="314" t="str">
        <f>IF(Luciën!B73&gt;0,Luciën!B73,"")</f>
        <v/>
      </c>
    </row>
    <row r="11" spans="1:22" ht="18" customHeight="1" x14ac:dyDescent="0.2">
      <c r="A11" s="82">
        <f>Start!B28</f>
        <v>6</v>
      </c>
      <c r="B11" s="80" t="str">
        <f>IF(Start!C28&gt;0,Start!C28,"")</f>
        <v>Harrie Hanegraaf</v>
      </c>
      <c r="C11" s="83" t="str">
        <f>IF(Harrie!B54&gt;0,Harrie!B54,"")</f>
        <v/>
      </c>
      <c r="D11" s="83" t="str">
        <f>IF(Harrie!B55&gt;0,Harrie!B55,"")</f>
        <v/>
      </c>
      <c r="E11" s="83" t="str">
        <f>IF(Harrie!B56&gt;0,Harrie!B56,"")</f>
        <v/>
      </c>
      <c r="F11" s="83" t="str">
        <f>IF(Harrie!B57&gt;0,Harrie!B57,"")</f>
        <v/>
      </c>
      <c r="G11" s="83" t="str">
        <f>IF(Harrie!B58&gt;0,Harrie!B58,"")</f>
        <v/>
      </c>
      <c r="H11" s="33"/>
      <c r="I11" s="83" t="str">
        <f>IF(Harrie!B60&gt;0,Harrie!B60,"")</f>
        <v/>
      </c>
      <c r="J11" s="83" t="str">
        <f>IF(Harrie!B61&gt;0,Harrie!B61,"")</f>
        <v/>
      </c>
      <c r="K11" s="83" t="str">
        <f>IF(Harrie!B62&gt;0,Harrie!B62,"")</f>
        <v/>
      </c>
      <c r="L11" s="83" t="str">
        <f>IF(Harrie!B63&gt;0,Harrie!B63,"")</f>
        <v/>
      </c>
      <c r="M11" s="83" t="str">
        <f>IF(Harrie!B64&gt;0,Harrie!B64,"")</f>
        <v/>
      </c>
      <c r="N11" s="83" t="str">
        <f>IF(Harrie!B65&gt;0,Harrie!B65,"")</f>
        <v/>
      </c>
      <c r="O11" s="83" t="str">
        <f>IF(Harrie!B66&gt;0,Harrie!B66,"")</f>
        <v/>
      </c>
      <c r="P11" s="83" t="str">
        <f>IF(Harrie!B67&gt;0,Harrie!B67,"")</f>
        <v/>
      </c>
      <c r="Q11" s="83" t="str">
        <f>IF(Harrie!B68&gt;0,Harrie!B68,"")</f>
        <v/>
      </c>
      <c r="R11" s="314" t="str">
        <f>IF(Harrie!B69&gt;0,Harrie!B69,"")</f>
        <v/>
      </c>
      <c r="S11" s="314" t="str">
        <f>IF(Harrie!B70&gt;0,Harrie!B70,"")</f>
        <v/>
      </c>
      <c r="T11" s="314" t="str">
        <f>IF(Harrie!B71&gt;0,Harrie!B71,"")</f>
        <v/>
      </c>
      <c r="U11" s="314" t="str">
        <f>IF(Harrie!B72&gt;0,Harrie!B72,"")</f>
        <v/>
      </c>
      <c r="V11" s="314" t="str">
        <f>IF(Harrie!B73&gt;0,Harrie!B73,"")</f>
        <v/>
      </c>
    </row>
    <row r="12" spans="1:22" ht="18" customHeight="1" x14ac:dyDescent="0.2">
      <c r="A12" s="82">
        <f>Start!B29</f>
        <v>7</v>
      </c>
      <c r="B12" s="80" t="str">
        <f>IF(Start!C29&gt;0,Start!C29,"")</f>
        <v>Tonnie vd Oetelaar</v>
      </c>
      <c r="C12" s="83" t="str">
        <f>IF(Tonnie!B54&gt;0,Tonnie!B54,"")</f>
        <v/>
      </c>
      <c r="D12" s="83" t="str">
        <f>IF(Tonnie!B55&gt;0,Tonnie!B55,"")</f>
        <v/>
      </c>
      <c r="E12" s="83" t="str">
        <f>IF(Tonnie!B56&gt;0,Tonnie!B56,"")</f>
        <v/>
      </c>
      <c r="F12" s="83" t="str">
        <f>IF(Tonnie!B57&gt;0,Tonnie!B57,"")</f>
        <v/>
      </c>
      <c r="G12" s="83" t="str">
        <f>IF(Tonnie!B58&gt;0,Tonnie!B58,"")</f>
        <v/>
      </c>
      <c r="H12" s="83" t="str">
        <f>IF(Tonnie!B59&gt;0,Tonnie!B59,"")</f>
        <v/>
      </c>
      <c r="I12" s="33"/>
      <c r="J12" s="83" t="str">
        <f>IF(Tonnie!B61&gt;0,Tonnie!B61,"")</f>
        <v/>
      </c>
      <c r="K12" s="83" t="str">
        <f>IF(Tonnie!B62&gt;0,Tonnie!B62,"")</f>
        <v/>
      </c>
      <c r="L12" s="83" t="str">
        <f>IF(Tonnie!B63&gt;0,Tonnie!B63,"")</f>
        <v/>
      </c>
      <c r="M12" s="83" t="str">
        <f>IF(Tonnie!B64&gt;0,Tonnie!B64,"")</f>
        <v/>
      </c>
      <c r="N12" s="83" t="str">
        <f>IF(Tonnie!B65&gt;0,Tonnie!B65,"")</f>
        <v/>
      </c>
      <c r="O12" s="83" t="str">
        <f>IF(Tonnie!B66&gt;0,Tonnie!B66,"")</f>
        <v/>
      </c>
      <c r="P12" s="83" t="str">
        <f>IF(Tonnie!B67&gt;0,Tonnie!B67,"")</f>
        <v/>
      </c>
      <c r="Q12" s="83" t="str">
        <f>IF(Tonnie!B68&gt;0,Tonnie!B68,"")</f>
        <v/>
      </c>
      <c r="R12" s="314" t="str">
        <f>IF(Tonnie!B69&gt;0,Tonnie!B69,"")</f>
        <v/>
      </c>
      <c r="S12" s="314" t="str">
        <f>IF(Tonnie!B70&gt;0,Tonnie!B70,"")</f>
        <v/>
      </c>
      <c r="T12" s="314" t="str">
        <f>IF(Tonnie!B71&gt;0,Tonnie!B71,"")</f>
        <v/>
      </c>
      <c r="U12" s="314" t="str">
        <f>IF(Tonnie!B72&gt;0,Tonnie!B72,"")</f>
        <v/>
      </c>
      <c r="V12" s="314" t="str">
        <f>IF(Tonnie!B73&gt;0,Tonnie!B73,"")</f>
        <v/>
      </c>
    </row>
    <row r="13" spans="1:22" ht="18" customHeight="1" x14ac:dyDescent="0.2">
      <c r="A13" s="82">
        <f>Start!B30</f>
        <v>8</v>
      </c>
      <c r="B13" s="80" t="str">
        <f>IF(Start!C30&gt;0,Start!C30,"")</f>
        <v>Leo Pijnenburg</v>
      </c>
      <c r="C13" s="83" t="str">
        <f>IF(Leo!B54&gt;0,Leo!B54,"")</f>
        <v/>
      </c>
      <c r="D13" s="83" t="str">
        <f>IF(Leo!B55&gt;0,Leo!B55,"")</f>
        <v/>
      </c>
      <c r="E13" s="83" t="str">
        <f>IF(Leo!B56&gt;0,Leo!B56,"")</f>
        <v/>
      </c>
      <c r="F13" s="83" t="str">
        <f>IF(Leo!B57&gt;0,Leo!B57,"")</f>
        <v/>
      </c>
      <c r="G13" s="83" t="str">
        <f>IF(Leo!B58&gt;0,Leo!B58,"")</f>
        <v/>
      </c>
      <c r="H13" s="83" t="str">
        <f>IF(Leo!B59&gt;0,Leo!B59,"")</f>
        <v/>
      </c>
      <c r="I13" s="83" t="str">
        <f>IF(Leo!B60&gt;0,Leo!B60,"")</f>
        <v/>
      </c>
      <c r="J13" s="33"/>
      <c r="K13" s="83" t="str">
        <f>IF(Leo!B62&gt;0,Leo!B62,"")</f>
        <v/>
      </c>
      <c r="L13" s="83" t="str">
        <f>IF(Leo!B63&gt;0,Leo!B63,"")</f>
        <v/>
      </c>
      <c r="M13" s="83" t="str">
        <f>IF(Leo!B64&gt;0,Leo!B64,"")</f>
        <v/>
      </c>
      <c r="N13" s="83" t="str">
        <f>IF(Leo!B65&gt;0,Leo!B65,"")</f>
        <v/>
      </c>
      <c r="O13" s="83" t="str">
        <f>IF(Leo!B66&gt;0,Leo!B66,"")</f>
        <v/>
      </c>
      <c r="P13" s="83" t="str">
        <f>IF(Leo!B67&gt;0,Leo!B67,"")</f>
        <v/>
      </c>
      <c r="Q13" s="83" t="str">
        <f>IF(Leo!B68&gt;0,Leo!B68,"")</f>
        <v/>
      </c>
      <c r="R13" s="314" t="str">
        <f>IF(Leo!B69&gt;0,Leo!B69,"")</f>
        <v/>
      </c>
      <c r="S13" s="314" t="str">
        <f>IF(Leo!B70&gt;0,Leo!B70,"")</f>
        <v/>
      </c>
      <c r="T13" s="314" t="str">
        <f>IF(Leo!B71&gt;0,Leo!B71,"")</f>
        <v/>
      </c>
      <c r="U13" s="314" t="str">
        <f>IF(Leo!B72&gt;0,Leo!B72,"")</f>
        <v/>
      </c>
      <c r="V13" s="314" t="str">
        <f>IF(Leo!B73&gt;0,Leo!B73,"")</f>
        <v/>
      </c>
    </row>
    <row r="14" spans="1:22" ht="18" customHeight="1" x14ac:dyDescent="0.2">
      <c r="A14" s="82">
        <f>Start!B55</f>
        <v>0</v>
      </c>
      <c r="B14" s="80" t="str">
        <f>IF(Start!C31&gt;0,Start!C31,"")</f>
        <v>Piet Smits</v>
      </c>
      <c r="C14" s="83" t="str">
        <f>IF('Piet S'!B54&gt;0,'Piet S'!B54,"")</f>
        <v/>
      </c>
      <c r="D14" s="83" t="str">
        <f>IF('Piet S'!B55&gt;0,'Piet S'!B55,"")</f>
        <v/>
      </c>
      <c r="E14" s="83" t="str">
        <f>IF('Piet S'!B56&gt;0,'Piet S'!B56,"")</f>
        <v/>
      </c>
      <c r="F14" s="83" t="str">
        <f>IF('Piet S'!B57&gt;0,'Piet S'!B57,"")</f>
        <v/>
      </c>
      <c r="G14" s="83" t="str">
        <f>IF('Piet S'!B58&gt;0,'Piet S'!B58,"")</f>
        <v/>
      </c>
      <c r="H14" s="83" t="str">
        <f>IF('Piet S'!B59&gt;0,'Piet S'!B59,"")</f>
        <v/>
      </c>
      <c r="I14" s="83" t="str">
        <f>IF('Piet S'!B60&gt;0,'Piet S'!B60,"")</f>
        <v/>
      </c>
      <c r="J14" s="83" t="str">
        <f>IF('Piet S'!B61&gt;0,'Piet S'!B61,"")</f>
        <v/>
      </c>
      <c r="K14" s="33"/>
      <c r="L14" s="83" t="str">
        <f>IF('Piet S'!B63&gt;0,'Piet S'!B63,"")</f>
        <v/>
      </c>
      <c r="M14" s="83" t="str">
        <f>IF('Piet S'!B64&gt;0,'Piet S'!B64,"")</f>
        <v/>
      </c>
      <c r="N14" s="83" t="str">
        <f>IF('Piet S'!B65&gt;0,'Piet S'!B65,"")</f>
        <v/>
      </c>
      <c r="O14" s="83" t="str">
        <f>IF('Piet S'!B66&gt;0,'Piet S'!B66,"")</f>
        <v/>
      </c>
      <c r="P14" s="83" t="str">
        <f>IF('Piet S'!B67&gt;0,'Piet S'!B67,"")</f>
        <v/>
      </c>
      <c r="Q14" s="83" t="str">
        <f>IF('Piet S'!B68&gt;0,'Piet S'!B68,"")</f>
        <v/>
      </c>
      <c r="R14" s="314" t="str">
        <f>IF('Piet S'!B69&gt;0,'Piet S'!B69,"")</f>
        <v/>
      </c>
      <c r="S14" s="314" t="str">
        <f>IF('Piet S'!B70&gt;0,'Piet S'!B70,"")</f>
        <v/>
      </c>
      <c r="T14" s="314" t="str">
        <f>IF('Piet S'!B71&gt;0,'Piet S'!B71,"")</f>
        <v/>
      </c>
      <c r="U14" s="314" t="str">
        <f>IF('Piet S'!B72&gt;0,'Piet S'!B72,"")</f>
        <v/>
      </c>
      <c r="V14" s="314" t="str">
        <f>IF('Piet S'!B73&gt;0,'Piet S'!B73,"")</f>
        <v/>
      </c>
    </row>
    <row r="15" spans="1:22" ht="18" customHeight="1" x14ac:dyDescent="0.2">
      <c r="A15" s="82">
        <f>Start!B32</f>
        <v>10</v>
      </c>
      <c r="B15" s="80" t="str">
        <f>IF(Start!C32&gt;0,Start!C32,"")</f>
        <v>Frans vd Spank</v>
      </c>
      <c r="C15" s="83" t="str">
        <f>IF(Frans!B54&gt;0,Frans!B54,"")</f>
        <v/>
      </c>
      <c r="D15" s="83" t="str">
        <f>IF(Frans!B55&gt;0,Frans!B55,"")</f>
        <v/>
      </c>
      <c r="E15" s="83" t="str">
        <f>IF(Frans!B56&gt;0,Frans!B56,"")</f>
        <v/>
      </c>
      <c r="F15" s="83" t="str">
        <f>IF(Frans!B57&gt;0,Frans!B57,"")</f>
        <v/>
      </c>
      <c r="G15" s="83" t="str">
        <f>IF(Frans!B58&gt;0,Frans!B58,"")</f>
        <v/>
      </c>
      <c r="H15" s="83" t="str">
        <f>IF(Frans!B59&gt;0,Frans!B59,"")</f>
        <v/>
      </c>
      <c r="I15" s="83" t="str">
        <f>IF(Frans!B60&gt;0,Frans!B60,"")</f>
        <v/>
      </c>
      <c r="J15" s="83" t="str">
        <f>IF(Frans!B61&gt;0,Frans!B61,"")</f>
        <v/>
      </c>
      <c r="K15" s="83" t="str">
        <f>IF(Frans!B62&gt;0,Frans!B62,"")</f>
        <v/>
      </c>
      <c r="L15" s="33"/>
      <c r="M15" s="83" t="str">
        <f>IF(Frans!B64&gt;0,Frans!B64,"")</f>
        <v/>
      </c>
      <c r="N15" s="83" t="str">
        <f>IF(Frans!B65&gt;0,Frans!B65,"")</f>
        <v/>
      </c>
      <c r="O15" s="83" t="str">
        <f>IF(Frans!B66&gt;0,Frans!B66,"")</f>
        <v/>
      </c>
      <c r="P15" s="83" t="str">
        <f>IF(Frans!B67&gt;0,Frans!B67,"")</f>
        <v/>
      </c>
      <c r="Q15" s="83" t="str">
        <f>IF(Frans!B68&gt;0,Frans!B68,"")</f>
        <v/>
      </c>
      <c r="R15" s="314" t="str">
        <f>IF(Frans!B69&gt;0,Frans!B69,"")</f>
        <v/>
      </c>
      <c r="S15" s="314" t="str">
        <f>IF(Frans!B70&gt;0,Frans!B70,"")</f>
        <v/>
      </c>
      <c r="T15" s="314" t="str">
        <f>IF(Frans!B71&gt;0,Frans!B71,"")</f>
        <v/>
      </c>
      <c r="U15" s="314" t="str">
        <f>IF(Frans!B72&gt;0,Frans!B72,"")</f>
        <v/>
      </c>
      <c r="V15" s="314" t="str">
        <f>IF(Frans!B73&gt;0,Frans!B73,"")</f>
        <v/>
      </c>
    </row>
    <row r="16" spans="1:22" ht="18" customHeight="1" x14ac:dyDescent="0.2">
      <c r="A16" s="82">
        <f>Start!B33</f>
        <v>11</v>
      </c>
      <c r="B16" s="80" t="str">
        <f>IF(Start!C33&gt;0,Start!C33,"")</f>
        <v>Patrick vd Spank</v>
      </c>
      <c r="C16" s="83" t="str">
        <f>IF(Patrick!B54&gt;0,Patrick!B54,"")</f>
        <v/>
      </c>
      <c r="D16" s="83" t="str">
        <f>IF(Patrick!B55&gt;0,Patrick!B55,"")</f>
        <v/>
      </c>
      <c r="E16" s="83" t="str">
        <f>IF(Patrick!B56&gt;0,Patrick!B56,"")</f>
        <v/>
      </c>
      <c r="F16" s="83" t="str">
        <f>IF(Patrick!B57&gt;0,Patrick!B57,"")</f>
        <v/>
      </c>
      <c r="G16" s="83" t="str">
        <f>IF(Patrick!B58&gt;0,Patrick!B58,"")</f>
        <v/>
      </c>
      <c r="H16" s="83" t="str">
        <f>IF(Patrick!B59&gt;0,Patrick!B59,"")</f>
        <v/>
      </c>
      <c r="I16" s="83" t="str">
        <f>IF(Patrick!B60&gt;0,Patrick!B60,"")</f>
        <v/>
      </c>
      <c r="J16" s="83" t="str">
        <f>IF(Patrick!B61&gt;0,Patrick!B61,"")</f>
        <v/>
      </c>
      <c r="K16" s="83" t="str">
        <f>IF(Patrick!B62&gt;0,Patrick!B62,"")</f>
        <v/>
      </c>
      <c r="L16" s="83" t="str">
        <f>IF(Patrick!B63&gt;0,Patrick!B63,"")</f>
        <v/>
      </c>
      <c r="M16" s="33"/>
      <c r="N16" s="83" t="str">
        <f>IF(Patrick!B65&gt;0,Patrick!B65,"")</f>
        <v/>
      </c>
      <c r="O16" s="83" t="str">
        <f>IF(Patrick!B66&gt;0,Patrick!B66,"")</f>
        <v/>
      </c>
      <c r="P16" s="83" t="str">
        <f>IF(Patrick!B67&gt;0,Patrick!B67,"")</f>
        <v/>
      </c>
      <c r="Q16" s="83" t="str">
        <f>IF(Patrick!B68&gt;0,Patrick!B68,"")</f>
        <v/>
      </c>
      <c r="R16" s="314" t="str">
        <f>IF(Patrick!B69&gt;0,Patrick!B69,"")</f>
        <v/>
      </c>
      <c r="S16" s="314" t="str">
        <f>IF(Patrick!B70&gt;0,Patrick!B70,"")</f>
        <v/>
      </c>
      <c r="T16" s="314" t="str">
        <f>IF(Patrick!B71&gt;0,Patrick!B71,"")</f>
        <v/>
      </c>
      <c r="U16" s="314" t="str">
        <f>IF(Patrick!B72&gt;0,Patrick!B72,"")</f>
        <v/>
      </c>
      <c r="V16" s="314" t="str">
        <f>IF(Patrick!B73&gt;0,Patrick!B73,"")</f>
        <v/>
      </c>
    </row>
    <row r="17" spans="1:22" ht="18" customHeight="1" x14ac:dyDescent="0.2">
      <c r="A17" s="82">
        <f>Start!B34</f>
        <v>12</v>
      </c>
      <c r="B17" s="80" t="str">
        <f>IF(Start!C34&gt;0,Start!C34,"")</f>
        <v>Piet Theijssen</v>
      </c>
      <c r="C17" s="83" t="str">
        <f>IF('Piet T'!B54&gt;0,'Piet T'!B54,"")</f>
        <v/>
      </c>
      <c r="D17" s="83" t="str">
        <f>IF('Piet T'!B55&gt;0,'Piet T'!B55,"")</f>
        <v/>
      </c>
      <c r="E17" s="83" t="str">
        <f>IF('Piet T'!B56&gt;0,'Piet T'!B56,"")</f>
        <v/>
      </c>
      <c r="F17" s="83" t="str">
        <f>IF('Piet T'!B57&gt;0,'Piet T'!B57,"")</f>
        <v/>
      </c>
      <c r="G17" s="83" t="str">
        <f>IF('Piet T'!B58&gt;0,'Piet T'!B58,"")</f>
        <v/>
      </c>
      <c r="H17" s="83" t="str">
        <f>IF('Piet T'!B59&gt;0,'Piet T'!B59,"")</f>
        <v/>
      </c>
      <c r="I17" s="83" t="str">
        <f>IF('Piet T'!B60&gt;0,'Piet T'!B60,"")</f>
        <v/>
      </c>
      <c r="J17" s="83" t="str">
        <f>IF('Piet T'!B61&gt;0,'Piet T'!B61,"")</f>
        <v/>
      </c>
      <c r="K17" s="83" t="str">
        <f>IF('Piet T'!B62&gt;0,'Piet T'!B62,"")</f>
        <v/>
      </c>
      <c r="L17" s="83" t="str">
        <f>IF('Piet T'!B63&gt;0,'Piet T'!B63,"")</f>
        <v/>
      </c>
      <c r="M17" s="83" t="str">
        <f>IF('Piet T'!B64&gt;0,'Piet T'!B64,"")</f>
        <v/>
      </c>
      <c r="N17" s="33"/>
      <c r="O17" s="83" t="str">
        <f>IF('Piet T'!B66&gt;0,'Piet T'!B66,"")</f>
        <v/>
      </c>
      <c r="P17" s="83" t="str">
        <f>IF('Piet T'!B67&gt;0,'Piet T'!B67,"")</f>
        <v/>
      </c>
      <c r="Q17" s="83" t="str">
        <f>IF('Piet T'!B68&gt;0,'Piet T'!B68,"")</f>
        <v/>
      </c>
      <c r="R17" s="314" t="str">
        <f>IF('Piet T'!B69&gt;0,'Piet T'!B69,"")</f>
        <v/>
      </c>
      <c r="S17" s="314" t="str">
        <f>IF('Piet T'!B70&gt;0,'Piet T'!B70,"")</f>
        <v/>
      </c>
      <c r="T17" s="314" t="str">
        <f>IF('Piet T'!B71&gt;0,'Piet T'!B71,"")</f>
        <v/>
      </c>
      <c r="U17" s="314" t="str">
        <f>IF('Piet T'!B72&gt;0,'Piet T'!B72,"")</f>
        <v/>
      </c>
      <c r="V17" s="314" t="str">
        <f>IF('Piet T'!B73&gt;0,'Piet T'!B73,"")</f>
        <v/>
      </c>
    </row>
    <row r="18" spans="1:22" ht="18" customHeight="1" x14ac:dyDescent="0.2">
      <c r="A18" s="82">
        <f>Start!B35</f>
        <v>13</v>
      </c>
      <c r="B18" s="80" t="str">
        <f>IF(Start!C35&gt;0,Start!C35,"")</f>
        <v>William Verhoeven</v>
      </c>
      <c r="C18" s="83" t="str">
        <f>IF(William!B54&gt;0,William!B54,"")</f>
        <v/>
      </c>
      <c r="D18" s="83" t="str">
        <f>IF(William!B55&gt;0,William!B55,"")</f>
        <v/>
      </c>
      <c r="E18" s="83" t="str">
        <f>IF(William!B56&gt;0,William!B56,"")</f>
        <v/>
      </c>
      <c r="F18" s="83" t="str">
        <f>IF(William!B57&gt;0,William!B57,"")</f>
        <v/>
      </c>
      <c r="G18" s="83" t="str">
        <f>IF(William!B58&gt;0,William!B58,"")</f>
        <v/>
      </c>
      <c r="H18" s="83" t="str">
        <f>IF(William!B59&gt;0,William!B59,"")</f>
        <v/>
      </c>
      <c r="I18" s="83" t="str">
        <f>IF(William!B60&gt;0,William!B60,"")</f>
        <v/>
      </c>
      <c r="J18" s="83" t="str">
        <f>IF(William!B61&gt;0,William!B61,"")</f>
        <v/>
      </c>
      <c r="K18" s="83" t="str">
        <f>IF(William!B62&gt;0,William!B62,"")</f>
        <v/>
      </c>
      <c r="L18" s="83" t="str">
        <f>IF(William!B63&gt;0,William!B63,"")</f>
        <v/>
      </c>
      <c r="M18" s="83" t="str">
        <f>IF(William!B64&gt;0,William!B64,"")</f>
        <v/>
      </c>
      <c r="N18" s="83" t="str">
        <f>IF(William!B65&gt;0,William!B65,"")</f>
        <v/>
      </c>
      <c r="O18" s="33"/>
      <c r="P18" s="83" t="str">
        <f>IF(William!B67&gt;0,William!B67,"")</f>
        <v/>
      </c>
      <c r="Q18" s="83" t="str">
        <f>IF(William!B68&gt;0,William!B68,"")</f>
        <v/>
      </c>
      <c r="R18" s="314" t="str">
        <f>IF(William!B69&gt;0,William!B69,"")</f>
        <v/>
      </c>
      <c r="S18" s="314" t="str">
        <f>IF(William!B70&gt;0,William!B70,"")</f>
        <v/>
      </c>
      <c r="T18" s="314" t="str">
        <f>IF(William!B71&gt;0,William!B71,"")</f>
        <v/>
      </c>
      <c r="U18" s="314" t="str">
        <f>IF(William!B72&gt;0,William!B72,"")</f>
        <v/>
      </c>
      <c r="V18" s="314" t="str">
        <f>IF(William!B73&gt;0,William!B73,"")</f>
        <v/>
      </c>
    </row>
    <row r="19" spans="1:22" ht="18" customHeight="1" x14ac:dyDescent="0.2">
      <c r="A19" s="82">
        <f>Start!B36</f>
        <v>14</v>
      </c>
      <c r="B19" s="80" t="str">
        <f>IF(Start!C36&gt;0,Start!C36,"")</f>
        <v>Jan Vloet</v>
      </c>
      <c r="C19" s="83" t="str">
        <f>IF(Jan!B54&gt;0,Jan!B54,"")</f>
        <v/>
      </c>
      <c r="D19" s="83" t="str">
        <f>IF(Jan!B55&gt;0,Jan!B55,"")</f>
        <v/>
      </c>
      <c r="E19" s="83" t="str">
        <f>IF(Jan!B56&gt;0,Jan!B56,"")</f>
        <v/>
      </c>
      <c r="F19" s="83" t="str">
        <f>IF(Jan!B57&gt;0,Jan!B57,"")</f>
        <v/>
      </c>
      <c r="G19" s="83" t="str">
        <f>IF(Jan!B58&gt;0,Jan!B58,"")</f>
        <v/>
      </c>
      <c r="H19" s="83" t="str">
        <f>IF(Jan!B59&gt;0,Jan!B59,"")</f>
        <v/>
      </c>
      <c r="I19" s="83" t="str">
        <f>IF(Jan!B60&gt;0,Jan!B60,"")</f>
        <v/>
      </c>
      <c r="J19" s="83" t="str">
        <f>IF(Jan!B61&gt;0,Jan!B61,"")</f>
        <v/>
      </c>
      <c r="K19" s="83" t="str">
        <f>IF(Jan!B62&gt;0,Jan!B62,"")</f>
        <v/>
      </c>
      <c r="L19" s="83" t="str">
        <f>IF(Jan!B63&gt;0,Jan!B63,"")</f>
        <v/>
      </c>
      <c r="M19" s="83" t="str">
        <f>IF(Jan!B64&gt;0,Jan!B64,"")</f>
        <v/>
      </c>
      <c r="N19" s="83" t="str">
        <f>IF(Jan!B65&gt;0,Jan!B65,"")</f>
        <v/>
      </c>
      <c r="O19" s="83" t="str">
        <f>IF(Jan!B66&gt;0,Jan!B66,"")</f>
        <v/>
      </c>
      <c r="P19" s="33"/>
      <c r="Q19" s="83" t="str">
        <f>IF(Jan!B68&gt;0,Jan!B68,"")</f>
        <v/>
      </c>
      <c r="R19" s="314" t="str">
        <f>IF(Jan!B69&gt;0,Jan!B69,"")</f>
        <v/>
      </c>
      <c r="S19" s="314" t="str">
        <f>IF(Jan!B70&gt;0,Jan!B70,"")</f>
        <v/>
      </c>
      <c r="T19" s="314" t="str">
        <f>IF(Jan!B71&gt;0,Jan!B71,"")</f>
        <v/>
      </c>
      <c r="U19" s="314" t="str">
        <f>IF(Jan!B72&gt;0,Jan!B72,"")</f>
        <v/>
      </c>
      <c r="V19" s="314" t="str">
        <f>IF(Jan!B73&gt;0,Jan!B73,"")</f>
        <v/>
      </c>
    </row>
    <row r="20" spans="1:22" ht="18" customHeight="1" x14ac:dyDescent="0.2">
      <c r="A20" s="82">
        <f>Start!B37</f>
        <v>15</v>
      </c>
      <c r="B20" s="80" t="str">
        <f>IF(Start!C37&gt;0,Start!C37,"")</f>
        <v>Jo vd Hanenberg</v>
      </c>
      <c r="C20" s="83" t="str">
        <f>IF(Jo!B54&gt;0,Jo!B54,"")</f>
        <v/>
      </c>
      <c r="D20" s="83" t="str">
        <f>IF(Jo!B55&gt;0,Jo!B55,"")</f>
        <v/>
      </c>
      <c r="E20" s="83" t="str">
        <f>IF(Jo!B56&gt;0,Jo!B56,"")</f>
        <v/>
      </c>
      <c r="F20" s="83" t="str">
        <f>IF(Jo!B57&gt;0,Jo!B57,"")</f>
        <v/>
      </c>
      <c r="G20" s="83" t="str">
        <f>IF(Jo!B58&gt;0,Jo!B58,"")</f>
        <v/>
      </c>
      <c r="H20" s="83" t="str">
        <f>IF(Jo!B59&gt;0,Jo!B59,"")</f>
        <v/>
      </c>
      <c r="I20" s="83" t="str">
        <f>IF(Jo!B60&gt;0,Jo!B60,"")</f>
        <v/>
      </c>
      <c r="J20" s="83" t="str">
        <f>IF(Jo!B61&gt;0,Jo!B61,"")</f>
        <v/>
      </c>
      <c r="K20" s="83" t="str">
        <f>IF(Jo!B62&gt;0,Jo!B62,"")</f>
        <v/>
      </c>
      <c r="L20" s="83" t="str">
        <f>IF(Jo!B63&gt;0,Jo!B63,"")</f>
        <v/>
      </c>
      <c r="M20" s="83" t="str">
        <f>IF(Jo!B64&gt;0,Jo!B64,"")</f>
        <v/>
      </c>
      <c r="N20" s="83" t="str">
        <f>IF(Jo!B65&gt;0,Jo!B65,"")</f>
        <v/>
      </c>
      <c r="O20" s="83" t="str">
        <f>IF(Jo!B66&gt;0,Jo!B66,"")</f>
        <v/>
      </c>
      <c r="P20" s="83" t="str">
        <f>IF(Jo!B67&gt;0,Jo!B67,"")</f>
        <v/>
      </c>
      <c r="Q20" s="33"/>
      <c r="R20" s="314" t="str">
        <f>IF(Jo!B69&gt;0,Jo!B69,"")</f>
        <v/>
      </c>
      <c r="S20" s="314" t="str">
        <f>IF(Jo!B70&gt;0,Jo!B70,"")</f>
        <v/>
      </c>
      <c r="T20" s="314" t="str">
        <f>IF(Jo!B71&gt;0,Jo!B71,"")</f>
        <v/>
      </c>
      <c r="U20" s="314" t="str">
        <f>IF(Jo!B72&gt;0,Jo!B72,"")</f>
        <v/>
      </c>
      <c r="V20" s="314" t="str">
        <f>IF(Jo!B73&gt;0,Jo!B73,"")</f>
        <v/>
      </c>
    </row>
    <row r="21" spans="1:22" ht="18" customHeight="1" x14ac:dyDescent="0.2">
      <c r="A21" s="313">
        <f>Start!B38</f>
        <v>16</v>
      </c>
      <c r="B21" s="318" t="str">
        <f>IF(Start!C38&gt;0,Start!C38,"")</f>
        <v/>
      </c>
      <c r="C21" s="314" t="str">
        <f>IF(Nieuw3!B54&gt;0,Nieuw3!B54,"")</f>
        <v/>
      </c>
      <c r="D21" s="314" t="str">
        <f>IF(Nieuw3!B55&gt;0,Nieuw3!B55,"")</f>
        <v/>
      </c>
      <c r="E21" s="314" t="str">
        <f>IF(Nieuw3!B56&gt;0,Nieuw3!B56,"")</f>
        <v/>
      </c>
      <c r="F21" s="314" t="str">
        <f>IF(Nieuw3!B57&gt;0,Nieuw3!B57,"")</f>
        <v/>
      </c>
      <c r="G21" s="314" t="str">
        <f>IF(Nieuw3!B58&gt;0,Nieuw3!B58,"")</f>
        <v/>
      </c>
      <c r="H21" s="314" t="str">
        <f>IF(Nieuw3!B59&gt;0,Nieuw3!B59,"")</f>
        <v/>
      </c>
      <c r="I21" s="314" t="str">
        <f>IF(Nieuw3!B60&gt;0,Nieuw3!B60,"")</f>
        <v/>
      </c>
      <c r="J21" s="314" t="str">
        <f>IF(Nieuw3!B61&gt;0,Nieuw3!B61,"")</f>
        <v/>
      </c>
      <c r="K21" s="314" t="str">
        <f>IF(Nieuw3!B62&gt;0,Nieuw3!B62,"")</f>
        <v/>
      </c>
      <c r="L21" s="314" t="str">
        <f>IF(Nieuw3!B63&gt;0,Nieuw3!B63,"")</f>
        <v/>
      </c>
      <c r="M21" s="314" t="str">
        <f>IF(Nieuw3!B64&gt;0,Nieuw3!B64,"")</f>
        <v/>
      </c>
      <c r="N21" s="314" t="str">
        <f>IF(Nieuw3!B65&gt;0,Nieuw3!B65,"")</f>
        <v/>
      </c>
      <c r="O21" s="314" t="str">
        <f>IF(Nieuw3!B66&gt;0,Nieuw3!B66,"")</f>
        <v/>
      </c>
      <c r="P21" s="314" t="str">
        <f>IF(Nieuw3!B67&gt;0,Nieuw3!B67,"")</f>
        <v/>
      </c>
      <c r="Q21" s="314" t="str">
        <f>IF(Nieuw3!B68&gt;0,Nieuw3!B68,"")</f>
        <v/>
      </c>
      <c r="R21" s="33"/>
      <c r="S21" s="314" t="str">
        <f>IF(Nieuw3!B70&gt;0,Nieuw3!B70,"")</f>
        <v/>
      </c>
      <c r="T21" s="314" t="str">
        <f>IF(Nieuw3!B71&gt;0,Nieuw3!B71,"")</f>
        <v/>
      </c>
      <c r="U21" s="314" t="str">
        <f>IF(Nieuw3!B72&gt;0,Nieuw3!B72,"")</f>
        <v/>
      </c>
      <c r="V21" s="314" t="str">
        <f>IF(Nieuw3!B73&gt;0,Nieuw3!B73,"")</f>
        <v/>
      </c>
    </row>
    <row r="22" spans="1:22" ht="18" customHeight="1" x14ac:dyDescent="0.2">
      <c r="A22" s="313">
        <f>Start!B39</f>
        <v>17</v>
      </c>
      <c r="B22" s="318" t="str">
        <f>IF(Start!C39&gt;0,Start!C39,"")</f>
        <v/>
      </c>
      <c r="C22" s="314" t="str">
        <f>IF(Nieuw4!B54&gt;0,Nieuw4!B54,"")</f>
        <v/>
      </c>
      <c r="D22" s="314" t="str">
        <f>IF(Nieuw4!B55&gt;0,Nieuw4!B55,"")</f>
        <v/>
      </c>
      <c r="E22" s="314" t="str">
        <f>IF(Nieuw4!B56&gt;0,Nieuw4!B56,"")</f>
        <v/>
      </c>
      <c r="F22" s="314" t="str">
        <f>IF(Nieuw4!B57&gt;0,Nieuw4!B57,"")</f>
        <v/>
      </c>
      <c r="G22" s="314" t="str">
        <f>IF(Nieuw4!B58&gt;0,Nieuw4!B58,"")</f>
        <v/>
      </c>
      <c r="H22" s="314" t="str">
        <f>IF(Nieuw4!B59&gt;0,Nieuw4!B59,"")</f>
        <v/>
      </c>
      <c r="I22" s="314" t="str">
        <f>IF(Nieuw4!B60&gt;0,Nieuw4!B60,"")</f>
        <v/>
      </c>
      <c r="J22" s="314" t="str">
        <f>IF(Nieuw4!B61&gt;0,Nieuw4!B61,"")</f>
        <v/>
      </c>
      <c r="K22" s="314" t="str">
        <f>IF(Nieuw4!B62&gt;0,Nieuw4!B62,"")</f>
        <v/>
      </c>
      <c r="L22" s="314" t="str">
        <f>IF(Nieuw4!B63&gt;0,Nieuw4!B63,"")</f>
        <v/>
      </c>
      <c r="M22" s="314" t="str">
        <f>IF(Nieuw4!B64&gt;0,Nieuw4!B64,"")</f>
        <v/>
      </c>
      <c r="N22" s="314" t="str">
        <f>IF(Nieuw4!B65&gt;0,Nieuw4!B65,"")</f>
        <v/>
      </c>
      <c r="O22" s="314" t="str">
        <f>IF(Nieuw4!B66&gt;0,Nieuw4!B66,"")</f>
        <v/>
      </c>
      <c r="P22" s="314" t="str">
        <f>IF(Nieuw4!B67&gt;0,Nieuw4!B67,"")</f>
        <v/>
      </c>
      <c r="Q22" s="314" t="str">
        <f>IF(Nieuw4!B68&gt;0,Nieuw4!B68,"")</f>
        <v/>
      </c>
      <c r="R22" s="314" t="str">
        <f>IF(Nieuw4!B69&gt;0,Nieuw4!B69,"")</f>
        <v/>
      </c>
      <c r="S22" s="33"/>
      <c r="T22" s="314" t="str">
        <f>IF(Nieuw4!B71&gt;0,Nieuw4!B71,"")</f>
        <v/>
      </c>
      <c r="U22" s="314" t="str">
        <f>IF(Nieuw4!B72&gt;0,Nieuw4!B72,"")</f>
        <v/>
      </c>
      <c r="V22" s="314" t="str">
        <f>IF(Nieuw4!B73&gt;0,Nieuw4!B73,"")</f>
        <v/>
      </c>
    </row>
    <row r="23" spans="1:22" ht="18" customHeight="1" x14ac:dyDescent="0.2">
      <c r="A23" s="313">
        <f>Start!B40</f>
        <v>18</v>
      </c>
      <c r="B23" s="318" t="str">
        <f>IF(Start!C40&gt;0,Start!C40,"")</f>
        <v/>
      </c>
      <c r="C23" s="314" t="str">
        <f>IF(Nieuw5!B54&gt;0,Nieuw5!B54,"")</f>
        <v/>
      </c>
      <c r="D23" s="314" t="str">
        <f>IF(Nieuw5!B55&gt;0,Nieuw5!B55,"")</f>
        <v/>
      </c>
      <c r="E23" s="314" t="str">
        <f>IF(Nieuw5!B56&gt;0,Nieuw5!B56,"")</f>
        <v/>
      </c>
      <c r="F23" s="314" t="str">
        <f>IF(Nieuw5!B57&gt;0,Nieuw5!B57,"")</f>
        <v/>
      </c>
      <c r="G23" s="314" t="str">
        <f>IF(Nieuw5!B58&gt;0,Nieuw5!B58,"")</f>
        <v/>
      </c>
      <c r="H23" s="314" t="str">
        <f>IF(Nieuw5!B59&gt;0,Nieuw5!B59,"")</f>
        <v/>
      </c>
      <c r="I23" s="314" t="str">
        <f>IF(Nieuw5!B60&gt;0,Nieuw5!B60,"")</f>
        <v/>
      </c>
      <c r="J23" s="314" t="str">
        <f>IF(Nieuw5!B61&gt;0,Nieuw5!B61,"")</f>
        <v/>
      </c>
      <c r="K23" s="314" t="str">
        <f>IF(Nieuw5!B62&gt;0,Nieuw5!B62,"")</f>
        <v/>
      </c>
      <c r="L23" s="314" t="str">
        <f>IF(Nieuw5!B63&gt;0,Nieuw5!B63,"")</f>
        <v/>
      </c>
      <c r="M23" s="314" t="str">
        <f>IF(Nieuw5!B64&gt;0,Nieuw5!B64,"")</f>
        <v/>
      </c>
      <c r="N23" s="314" t="str">
        <f>IF(Nieuw5!B65&gt;0,Nieuw5!B65,"")</f>
        <v/>
      </c>
      <c r="O23" s="314" t="str">
        <f>IF(Nieuw5!B66&gt;0,Nieuw5!B66,"")</f>
        <v/>
      </c>
      <c r="P23" s="314" t="str">
        <f>IF(Nieuw5!B467&gt;0,Nieuw5!B67,"")</f>
        <v/>
      </c>
      <c r="Q23" s="314" t="str">
        <f>IF(Nieuw5!B68&gt;0,Nieuw5!B68,"")</f>
        <v/>
      </c>
      <c r="R23" s="314" t="str">
        <f>IF(Nieuw5!B69&gt;0,Nieuw5!B69,"")</f>
        <v/>
      </c>
      <c r="S23" s="314" t="str">
        <f>IF(Nieuw5!B70&gt;0,Nieuw5!B70,"")</f>
        <v/>
      </c>
      <c r="T23" s="33"/>
      <c r="U23" s="314" t="str">
        <f>IF(Nieuw5!B72&gt;0,Nieuw5!B72,"")</f>
        <v/>
      </c>
      <c r="V23" s="314" t="str">
        <f>IF(Nieuw5!B73&gt;0,Nieuw5!B73,"")</f>
        <v/>
      </c>
    </row>
    <row r="24" spans="1:22" ht="18" customHeight="1" x14ac:dyDescent="0.2">
      <c r="A24" s="313">
        <f>Start!B41</f>
        <v>19</v>
      </c>
      <c r="B24" s="318" t="str">
        <f>IF(Start!C41&gt;0,Start!C41,"")</f>
        <v/>
      </c>
      <c r="C24" s="314" t="str">
        <f>IF(Nieuw6!B54&gt;0,Nieuw6!B54,"")</f>
        <v/>
      </c>
      <c r="D24" s="314" t="str">
        <f>IF(Nieuw6!B55&gt;0,Nieuw6!B55,"")</f>
        <v/>
      </c>
      <c r="E24" s="314" t="str">
        <f>IF(Nieuw6!B56&gt;0,Nieuw6!B56,"")</f>
        <v/>
      </c>
      <c r="F24" s="314" t="str">
        <f>IF(Nieuw6!B57&gt;0,Nieuw6!B57,"")</f>
        <v/>
      </c>
      <c r="G24" s="314" t="str">
        <f>IF(Nieuw6!B58&gt;0,Nieuw6!B58,"")</f>
        <v/>
      </c>
      <c r="H24" s="314" t="str">
        <f>IF(Nieuw6!B59&gt;0,Nieuw6!B59,"")</f>
        <v/>
      </c>
      <c r="I24" s="314" t="str">
        <f>IF(Nieuw6!B60&gt;0,Nieuw6!B60,"")</f>
        <v/>
      </c>
      <c r="J24" s="314" t="str">
        <f>IF(Nieuw6!B61&gt;0,Nieuw6!B61,"")</f>
        <v/>
      </c>
      <c r="K24" s="314" t="str">
        <f>IF(Nieuw6!B62&gt;0,Nieuw6!B62,"")</f>
        <v/>
      </c>
      <c r="L24" s="314" t="str">
        <f>IF(Nieuw6!B63&gt;0,Nieuw6!B63,"")</f>
        <v/>
      </c>
      <c r="M24" s="314" t="str">
        <f>IF(Nieuw6!B64&gt;0,Nieuw6!B64,"")</f>
        <v/>
      </c>
      <c r="N24" s="314" t="str">
        <f>IF(Nieuw6!B65&gt;0,Nieuw6!B65,"")</f>
        <v/>
      </c>
      <c r="O24" s="314" t="str">
        <f>IF(Nieuw6!B66&gt;0,Nieuw6!B66,"")</f>
        <v/>
      </c>
      <c r="P24" s="314" t="str">
        <f>IF(Nieuw6!B67&gt;0,Nieuw6!B67,"")</f>
        <v/>
      </c>
      <c r="Q24" s="314" t="str">
        <f>IF(Nieuw6!B68&gt;0,Nieuw6!B68,"")</f>
        <v/>
      </c>
      <c r="R24" s="314" t="str">
        <f>IF(Nieuw6!B69&gt;0,Nieuw6!B69,"")</f>
        <v/>
      </c>
      <c r="S24" s="314" t="str">
        <f>IF(Nieuw6!B70&gt;0,Nieuw6!B70,"")</f>
        <v/>
      </c>
      <c r="T24" s="314" t="str">
        <f>IF(Nieuw6!B71&gt;0,Nieuw6!B71,"")</f>
        <v/>
      </c>
      <c r="U24" s="33"/>
      <c r="V24" s="314" t="str">
        <f>IF(Nieuw6!B73&gt;0,Nieuw6!B73,"")</f>
        <v/>
      </c>
    </row>
    <row r="25" spans="1:22" ht="18" customHeight="1" x14ac:dyDescent="0.2">
      <c r="A25" s="313">
        <f>Start!B42</f>
        <v>20</v>
      </c>
      <c r="B25" s="318" t="str">
        <f>IF(Start!C42&gt;0,Start!C42,"")</f>
        <v/>
      </c>
      <c r="C25" s="314" t="str">
        <f>IF(Nieuw7!B54&gt;0,Nieuw7!B54,"")</f>
        <v/>
      </c>
      <c r="D25" s="314" t="str">
        <f>IF(Nieuw7!B55&gt;0,Nieuw7!B55,"")</f>
        <v/>
      </c>
      <c r="E25" s="314" t="str">
        <f>IF(Nieuw7!B56&gt;0,Nieuw7!B56,"")</f>
        <v/>
      </c>
      <c r="F25" s="314" t="str">
        <f>IF(Nieuw7!B57&gt;0,Nieuw7!B57,"")</f>
        <v/>
      </c>
      <c r="G25" s="314" t="str">
        <f>IF(Nieuw7!B58&gt;0,Nieuw7!B58,"")</f>
        <v/>
      </c>
      <c r="H25" s="314" t="str">
        <f>IF(Nieuw7!B59&gt;0,Nieuw7!B59,"")</f>
        <v/>
      </c>
      <c r="I25" s="314" t="str">
        <f>IF(Nieuw7!B60&gt;0,Nieuw7!B60,"")</f>
        <v/>
      </c>
      <c r="J25" s="314" t="str">
        <f>IF(Nieuw7!B61&gt;0,Nieuw7!B61,"")</f>
        <v/>
      </c>
      <c r="K25" s="314" t="str">
        <f>IF(Nieuw7!B62&gt;0,Nieuw7!B62,"")</f>
        <v/>
      </c>
      <c r="L25" s="314" t="str">
        <f>IF(Nieuw7!B63&gt;0,Nieuw7!B63,"")</f>
        <v/>
      </c>
      <c r="M25" s="314" t="str">
        <f>IF(Nieuw7!B64&gt;0,Nieuw7!B64,"")</f>
        <v/>
      </c>
      <c r="N25" s="314" t="str">
        <f>IF(Nieuw7!B65&gt;0,Nieuw7!B65,"")</f>
        <v/>
      </c>
      <c r="O25" s="314" t="str">
        <f>IF(Nieuw7!B66&gt;0,Nieuw7!B66,"")</f>
        <v/>
      </c>
      <c r="P25" s="314" t="str">
        <f>IF(Nieuw7!B67&gt;0,Nieuw7!B67,"")</f>
        <v/>
      </c>
      <c r="Q25" s="314" t="str">
        <f>IF(Nieuw7!B68&gt;0,Nieuw7!B68,"")</f>
        <v/>
      </c>
      <c r="R25" s="314" t="str">
        <f>IF(Nieuw7!B69&gt;0,Nieuw7!B69,"")</f>
        <v/>
      </c>
      <c r="S25" s="314" t="str">
        <f>IF(Nieuw7!B70&gt;0,Nieuw7!B70,"")</f>
        <v/>
      </c>
      <c r="T25" s="314" t="str">
        <f>IF(Nieuw7!B71&gt;0,Nieuw7!B71,"")</f>
        <v/>
      </c>
      <c r="U25" s="314" t="str">
        <f>IF(Nieuw7!B72&gt;0,Nieuw7!B72,"")</f>
        <v/>
      </c>
      <c r="V25" s="33"/>
    </row>
    <row r="26" spans="1:22" x14ac:dyDescent="0.2">
      <c r="B26" t="s">
        <v>252</v>
      </c>
      <c r="C26" s="389">
        <f>SUM(C6:C25)</f>
        <v>0</v>
      </c>
      <c r="D26" s="389">
        <f t="shared" ref="D26:V26" si="0">SUM(D6:D25)</f>
        <v>0</v>
      </c>
      <c r="E26" s="389">
        <f t="shared" si="0"/>
        <v>0</v>
      </c>
      <c r="F26" s="389">
        <f t="shared" si="0"/>
        <v>0</v>
      </c>
      <c r="G26" s="389">
        <f t="shared" si="0"/>
        <v>0</v>
      </c>
      <c r="H26" s="389">
        <f t="shared" si="0"/>
        <v>0</v>
      </c>
      <c r="I26" s="389">
        <f t="shared" si="0"/>
        <v>0</v>
      </c>
      <c r="J26" s="389">
        <f t="shared" si="0"/>
        <v>0</v>
      </c>
      <c r="K26" s="389">
        <f t="shared" si="0"/>
        <v>0</v>
      </c>
      <c r="L26" s="389">
        <f t="shared" si="0"/>
        <v>0</v>
      </c>
      <c r="M26" s="389">
        <f t="shared" si="0"/>
        <v>0</v>
      </c>
      <c r="N26" s="389">
        <f t="shared" si="0"/>
        <v>0</v>
      </c>
      <c r="O26" s="389">
        <f t="shared" si="0"/>
        <v>0</v>
      </c>
      <c r="P26" s="389">
        <f t="shared" si="0"/>
        <v>0</v>
      </c>
      <c r="Q26" s="389">
        <f t="shared" si="0"/>
        <v>0</v>
      </c>
      <c r="R26" s="389">
        <f t="shared" si="0"/>
        <v>0</v>
      </c>
      <c r="S26" s="389">
        <f t="shared" si="0"/>
        <v>0</v>
      </c>
      <c r="T26" s="389">
        <f t="shared" si="0"/>
        <v>0</v>
      </c>
      <c r="U26" s="389">
        <f t="shared" si="0"/>
        <v>0</v>
      </c>
      <c r="V26" s="389">
        <f t="shared" si="0"/>
        <v>0</v>
      </c>
    </row>
    <row r="27" spans="1:22" x14ac:dyDescent="0.2">
      <c r="B27" t="s">
        <v>256</v>
      </c>
      <c r="C27" s="390">
        <f>'Matrix 4'!C27+C26</f>
        <v>0</v>
      </c>
      <c r="D27" s="389">
        <f>'Matrix 4'!D27+D26</f>
        <v>0</v>
      </c>
      <c r="E27" s="389">
        <f>'Matrix 4'!E27+E26</f>
        <v>0</v>
      </c>
      <c r="F27" s="389">
        <f>'Matrix 4'!F27+F26</f>
        <v>0</v>
      </c>
      <c r="G27" s="389">
        <f>'Matrix 4'!G27+G26</f>
        <v>0</v>
      </c>
      <c r="H27" s="389">
        <f>'Matrix 4'!H27+H26</f>
        <v>0</v>
      </c>
      <c r="I27" s="389">
        <f>'Matrix 4'!I27+I26</f>
        <v>0</v>
      </c>
      <c r="J27" s="390">
        <f>'Matrix 4'!J27+J26</f>
        <v>0</v>
      </c>
      <c r="K27" s="389">
        <f>'Matrix 4'!K27+K26</f>
        <v>0</v>
      </c>
      <c r="L27" s="389">
        <f>'Matrix 4'!L27+L26</f>
        <v>0</v>
      </c>
      <c r="M27" s="389">
        <f>'Matrix 4'!M27+M26</f>
        <v>0</v>
      </c>
      <c r="N27" s="389">
        <f>'Matrix 4'!N27+N26</f>
        <v>0</v>
      </c>
      <c r="O27" s="390">
        <f>'Matrix 4'!O27+O26</f>
        <v>0</v>
      </c>
      <c r="P27" s="390">
        <f>'Matrix 4'!P27+P26</f>
        <v>0</v>
      </c>
      <c r="Q27" s="390">
        <f>'Matrix 4'!Q27+Q26</f>
        <v>0</v>
      </c>
      <c r="R27" s="389">
        <f>'Matrix 4'!R27+R26</f>
        <v>0</v>
      </c>
      <c r="S27" s="389">
        <f>'Matrix 4'!S27+S26</f>
        <v>0</v>
      </c>
      <c r="T27" s="389">
        <f>'Matrix 4'!T27+T26</f>
        <v>0</v>
      </c>
      <c r="U27" s="389">
        <f>'Matrix 4'!U27+U26</f>
        <v>0</v>
      </c>
      <c r="V27" s="389">
        <f>'Matrix 4'!V27+V26</f>
        <v>0</v>
      </c>
    </row>
    <row r="28" spans="1:22" x14ac:dyDescent="0.2">
      <c r="L28" s="100"/>
    </row>
  </sheetData>
  <sheetProtection sheet="1" objects="1" scenarios="1"/>
  <mergeCells count="2">
    <mergeCell ref="A1:C1"/>
    <mergeCell ref="P2:V2"/>
  </mergeCells>
  <pageMargins left="0.59055118110236227" right="0.39370078740157483" top="0.47244094488188981" bottom="0.47244094488188981" header="0.51181102362204722" footer="0.51181102362204722"/>
  <pageSetup paperSize="9" scale="98" orientation="landscape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0.7109375" customWidth="1"/>
    <col min="3" max="22" width="5.7109375" customWidth="1"/>
  </cols>
  <sheetData>
    <row r="1" spans="1:22" ht="20.100000000000001" customHeight="1" x14ac:dyDescent="0.2">
      <c r="A1" s="437" t="str">
        <f>Start!C5</f>
        <v>Recreatieclub Tiona</v>
      </c>
      <c r="B1" s="438"/>
      <c r="C1" s="438"/>
      <c r="D1" s="71" t="str">
        <f>Start!C6</f>
        <v>Competitie Driebanden klein</v>
      </c>
      <c r="E1" s="71"/>
      <c r="F1" s="71"/>
      <c r="G1" s="71"/>
      <c r="H1" s="71"/>
      <c r="I1" s="71"/>
      <c r="J1" s="71"/>
      <c r="K1" s="71"/>
      <c r="L1" s="71" t="str">
        <f>Start!C7</f>
        <v>Seizoen 2017-2018</v>
      </c>
      <c r="M1" s="72"/>
      <c r="N1" s="71"/>
      <c r="O1" s="71"/>
      <c r="P1" s="176" t="s">
        <v>117</v>
      </c>
      <c r="Q1" s="71"/>
      <c r="R1" s="71"/>
      <c r="S1" s="73"/>
      <c r="T1" s="71"/>
      <c r="U1" s="71"/>
      <c r="V1" s="74"/>
    </row>
    <row r="2" spans="1:22" ht="20.100000000000001" customHeight="1" x14ac:dyDescent="0.2">
      <c r="A2" s="75"/>
      <c r="B2" s="71"/>
      <c r="C2" s="69"/>
      <c r="D2" s="69"/>
      <c r="E2" s="177"/>
      <c r="F2" s="69"/>
      <c r="G2" s="69"/>
      <c r="H2" s="69"/>
      <c r="I2" s="69"/>
      <c r="J2" s="69"/>
      <c r="K2" s="69"/>
      <c r="L2" s="177" t="s">
        <v>29</v>
      </c>
      <c r="M2" s="69"/>
      <c r="N2" s="69"/>
      <c r="O2" s="69"/>
      <c r="P2" s="439">
        <f>Uitslagen!C6</f>
        <v>43131</v>
      </c>
      <c r="Q2" s="439"/>
      <c r="R2" s="439"/>
      <c r="S2" s="439"/>
      <c r="T2" s="439"/>
      <c r="U2" s="439"/>
      <c r="V2" s="440"/>
    </row>
    <row r="3" spans="1:22" ht="120" customHeight="1" x14ac:dyDescent="0.2">
      <c r="A3" s="77"/>
      <c r="B3" s="143"/>
      <c r="C3" s="78" t="str">
        <f>IF(Start!C23&gt;0,Start!C23,"")</f>
        <v>Peter van Alderen</v>
      </c>
      <c r="D3" s="78" t="str">
        <f>IF(C12&gt;0,Start!C24,"")</f>
        <v>Henk Baron</v>
      </c>
      <c r="E3" s="78" t="str">
        <f>IF(Start!C25&gt;0,Start!C25,"")</f>
        <v>Cor vd Berg</v>
      </c>
      <c r="F3" s="78" t="str">
        <f>IF(Start!C26&gt;0,Start!C26,"")</f>
        <v>Daan Bergink</v>
      </c>
      <c r="G3" s="78" t="str">
        <f>IF(Start!C27&gt;0,Start!C27,"")</f>
        <v>Luciën Bressers</v>
      </c>
      <c r="H3" s="78" t="str">
        <f>IF(Start!C28&gt;0,Start!C28,"")</f>
        <v>Harrie Hanegraaf</v>
      </c>
      <c r="I3" s="78" t="str">
        <f>IF(Start!C29&gt;0,Start!C29,"")</f>
        <v>Tonnie vd Oetelaar</v>
      </c>
      <c r="J3" s="78" t="str">
        <f>IF(Start!C30&gt;0,Start!C30,"")</f>
        <v>Leo Pijnenburg</v>
      </c>
      <c r="K3" s="78" t="str">
        <f>IF(Start!C31&gt;0,Start!C31,"")</f>
        <v>Piet Smits</v>
      </c>
      <c r="L3" s="78" t="str">
        <f>IF(Start!C32&gt;0,Start!C32,"")</f>
        <v>Frans vd Spank</v>
      </c>
      <c r="M3" s="78" t="str">
        <f>IF(Start!C33&gt;0,Start!C33,"")</f>
        <v>Patrick vd Spank</v>
      </c>
      <c r="N3" s="78" t="str">
        <f>IF(Start!C34&gt;0,Start!C34,"")</f>
        <v>Piet Theijssen</v>
      </c>
      <c r="O3" s="78" t="str">
        <f>IF(Start!C35&gt;0,Start!C35,"")</f>
        <v>William Verhoeven</v>
      </c>
      <c r="P3" s="78" t="str">
        <f>IF(Start!C36&gt;0,Start!C36,"")</f>
        <v>Jan Vloet</v>
      </c>
      <c r="Q3" s="78" t="str">
        <f>IF(Start!C37&gt;0,Start!C37,"")</f>
        <v>Jo vd Hanenberg</v>
      </c>
      <c r="R3" s="315" t="str">
        <f>IF(Start!C38&gt;0,Start!C38,"")</f>
        <v/>
      </c>
      <c r="S3" s="315" t="str">
        <f>IF(Start!C39&gt;0,Start!C39,"")</f>
        <v/>
      </c>
      <c r="T3" s="315" t="str">
        <f>IF(Start!C40&gt;0,Start!C40,"")</f>
        <v/>
      </c>
      <c r="U3" s="315" t="str">
        <f>IF(Start!C41&gt;0,Start!C41,"")</f>
        <v/>
      </c>
      <c r="V3" s="315" t="str">
        <f>IF(Start!C42&gt;0,Start!C42,"")</f>
        <v/>
      </c>
    </row>
    <row r="4" spans="1:22" ht="15" customHeight="1" x14ac:dyDescent="0.2">
      <c r="A4" s="79"/>
      <c r="B4" s="178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16"/>
      <c r="S4" s="316"/>
      <c r="T4" s="316"/>
      <c r="U4" s="316"/>
      <c r="V4" s="316"/>
    </row>
    <row r="5" spans="1:22" ht="15" customHeight="1" x14ac:dyDescent="0.2">
      <c r="A5" s="31"/>
      <c r="B5" s="30"/>
      <c r="C5" s="81">
        <f>Start!B23</f>
        <v>1</v>
      </c>
      <c r="D5" s="23">
        <f>Start!B24</f>
        <v>2</v>
      </c>
      <c r="E5" s="23">
        <f>Start!B25</f>
        <v>3</v>
      </c>
      <c r="F5" s="23">
        <f>Start!B26</f>
        <v>4</v>
      </c>
      <c r="G5" s="23">
        <f>Start!B27</f>
        <v>5</v>
      </c>
      <c r="H5" s="81">
        <f>Start!B28</f>
        <v>6</v>
      </c>
      <c r="I5" s="23">
        <f>Start!B29</f>
        <v>7</v>
      </c>
      <c r="J5" s="81">
        <f>Start!B30</f>
        <v>8</v>
      </c>
      <c r="K5" s="81">
        <f>Start!B31</f>
        <v>9</v>
      </c>
      <c r="L5" s="81">
        <f>Start!B32</f>
        <v>10</v>
      </c>
      <c r="M5" s="23">
        <f>Start!B33</f>
        <v>11</v>
      </c>
      <c r="N5" s="23">
        <f>Start!B34</f>
        <v>12</v>
      </c>
      <c r="O5" s="81">
        <f>Start!B35</f>
        <v>13</v>
      </c>
      <c r="P5" s="23">
        <f>Start!B36</f>
        <v>14</v>
      </c>
      <c r="Q5" s="81">
        <f>Start!B37</f>
        <v>15</v>
      </c>
      <c r="R5" s="317">
        <f>Start!B38</f>
        <v>16</v>
      </c>
      <c r="S5" s="317">
        <f>Start!B39</f>
        <v>17</v>
      </c>
      <c r="T5" s="317">
        <f>Start!B40</f>
        <v>18</v>
      </c>
      <c r="U5" s="317">
        <f>Start!B41</f>
        <v>19</v>
      </c>
      <c r="V5" s="317">
        <f>Start!B42</f>
        <v>20</v>
      </c>
    </row>
    <row r="6" spans="1:22" ht="18" customHeight="1" x14ac:dyDescent="0.2">
      <c r="A6" s="82">
        <f>Start!B23</f>
        <v>1</v>
      </c>
      <c r="B6" s="80" t="str">
        <f>IF(Start!C23&gt;0,Start!C23,"")</f>
        <v>Peter van Alderen</v>
      </c>
      <c r="C6" s="33"/>
      <c r="D6" s="83" t="str">
        <f>IF(Peter!H55&gt;0,Peter!H55,"")</f>
        <v/>
      </c>
      <c r="E6" s="83" t="str">
        <f>IF(Peter!H56&gt;0,Peter!H56,"")</f>
        <v/>
      </c>
      <c r="F6" s="83" t="str">
        <f>IF(Peter!H57&gt;0,Peter!H57,"")</f>
        <v/>
      </c>
      <c r="G6" s="83" t="str">
        <f>IF(Peter!H58&gt;0,Peter!H58,"")</f>
        <v/>
      </c>
      <c r="H6" s="83" t="str">
        <f>IF(Peter!H59&gt;0,Peter!H59,"")</f>
        <v/>
      </c>
      <c r="I6" s="83" t="str">
        <f>IF(Peter!H60&gt;0,Peter!H60,"")</f>
        <v/>
      </c>
      <c r="J6" s="83" t="str">
        <f>IF(Peter!H61&gt;0,Peter!H61,"")</f>
        <v/>
      </c>
      <c r="K6" s="83" t="str">
        <f>IF(Peter!H62&gt;0,Peter!H62,"")</f>
        <v/>
      </c>
      <c r="L6" s="83" t="str">
        <f>IF(Peter!H63&gt;0,Peter!H63,"")</f>
        <v/>
      </c>
      <c r="M6" s="83" t="str">
        <f>IF(Peter!H64&gt;0,Peter!H64,"")</f>
        <v/>
      </c>
      <c r="N6" s="83" t="str">
        <f>IF(Peter!H65&gt;0,Peter!H65,"")</f>
        <v/>
      </c>
      <c r="O6" s="83" t="str">
        <f>IF(Peter!H66&gt;0,Peter!H66,"")</f>
        <v/>
      </c>
      <c r="P6" s="83" t="str">
        <f>IF(Peter!H67&gt;0,Peter!H67,"")</f>
        <v/>
      </c>
      <c r="Q6" s="83" t="str">
        <f>IF(Peter!H68&gt;0,Peter!H68,"")</f>
        <v/>
      </c>
      <c r="R6" s="314" t="str">
        <f>IF(Peter!H69&gt;0,Peter!H69,"")</f>
        <v/>
      </c>
      <c r="S6" s="314" t="str">
        <f>IF(Peter!H70&gt;0,Peter!H70,"")</f>
        <v/>
      </c>
      <c r="T6" s="314" t="str">
        <f>IF(Peter!H71&gt;0,Peter!H71,"")</f>
        <v/>
      </c>
      <c r="U6" s="314" t="str">
        <f>IF(Peter!H72&gt;0,Peter!H72,"")</f>
        <v/>
      </c>
      <c r="V6" s="314" t="str">
        <f>IF(Peter!H73&gt;0,Peter!H73,"")</f>
        <v/>
      </c>
    </row>
    <row r="7" spans="1:22" ht="18" customHeight="1" x14ac:dyDescent="0.2">
      <c r="A7" s="32">
        <f>Start!B24</f>
        <v>2</v>
      </c>
      <c r="B7" s="30" t="str">
        <f>IF(Start!C24&gt;0,Start!C24,"")</f>
        <v>Henk Baron</v>
      </c>
      <c r="C7" s="83" t="str">
        <f>IF(Henk!H54&gt;0,Henk!H54,"")</f>
        <v/>
      </c>
      <c r="D7" s="33"/>
      <c r="E7" s="22" t="str">
        <f>IF(Henk!H56&gt;0,Henk!H56,"")</f>
        <v/>
      </c>
      <c r="F7" s="22" t="str">
        <f>IF(Henk!H57&gt;0,Henk!H57,"")</f>
        <v/>
      </c>
      <c r="G7" s="22" t="str">
        <f>IF(Henk!H58&gt;0,Henk!H58,"")</f>
        <v/>
      </c>
      <c r="H7" s="83" t="str">
        <f>IF(Henk!H59&gt;0,Henk!H59,"")</f>
        <v/>
      </c>
      <c r="I7" s="22" t="str">
        <f>IF(Henk!H60&gt;0,Henk!H60,"")</f>
        <v/>
      </c>
      <c r="J7" s="83" t="str">
        <f>IF(Henk!H61&gt;0,Henk!H61,"")</f>
        <v/>
      </c>
      <c r="K7" s="83" t="str">
        <f>IF(Henk!H62&gt;0,Henk!H62,"")</f>
        <v/>
      </c>
      <c r="L7" s="83" t="str">
        <f>IF(Henk!H63&gt;0,Henk!H63,"")</f>
        <v/>
      </c>
      <c r="M7" s="22" t="str">
        <f>IF(Henk!H64&gt;0,Henk!H64,"")</f>
        <v/>
      </c>
      <c r="N7" s="22" t="str">
        <f>IF(Henk!H65&gt;0,Henk!H65,"")</f>
        <v/>
      </c>
      <c r="O7" s="83" t="str">
        <f>IF(Henk!H66&gt;0,Henk!H66,"")</f>
        <v/>
      </c>
      <c r="P7" s="22" t="str">
        <f>IF(Henk!H67&gt;0,Henk!H67,"")</f>
        <v/>
      </c>
      <c r="Q7" s="83" t="str">
        <f>IF(Henk!H68&gt;0,Henk!H68,"")</f>
        <v/>
      </c>
      <c r="R7" s="314" t="str">
        <f>IF(Henk!H69&gt;0,Henk!H69,"")</f>
        <v/>
      </c>
      <c r="S7" s="314" t="str">
        <f>IF(Henk!H70&gt;0,Henk!H70,"")</f>
        <v/>
      </c>
      <c r="T7" s="314" t="str">
        <f>IF(Henk!H71&gt;0,Henk!H71,"")</f>
        <v/>
      </c>
      <c r="U7" s="314" t="str">
        <f>IF(Henk!H72&gt;0,Henk!H72,"")</f>
        <v/>
      </c>
      <c r="V7" s="314" t="str">
        <f>IF(Henk!H73&gt;0,Henk!H73,"")</f>
        <v/>
      </c>
    </row>
    <row r="8" spans="1:22" ht="18" customHeight="1" x14ac:dyDescent="0.2">
      <c r="A8" s="32">
        <f>Start!B25</f>
        <v>3</v>
      </c>
      <c r="B8" s="30" t="str">
        <f>IF(Start!C25&gt;0,Start!C25,"")</f>
        <v>Cor vd Berg</v>
      </c>
      <c r="C8" s="83" t="str">
        <f>IF(Cor!H54&gt;0,Cor!H54,"")</f>
        <v/>
      </c>
      <c r="D8" s="22" t="str">
        <f>IF(Cor!H55&gt;0,Cor!H55,"")</f>
        <v/>
      </c>
      <c r="E8" s="33"/>
      <c r="F8" s="22" t="str">
        <f>IF(Cor!H57&gt;0,Cor!H57,"")</f>
        <v/>
      </c>
      <c r="G8" s="22" t="str">
        <f>IF(Cor!H58&gt;0,Cor!H58,"")</f>
        <v/>
      </c>
      <c r="H8" s="83" t="str">
        <f>IF(Cor!H59&gt;0,Cor!H59,"")</f>
        <v/>
      </c>
      <c r="I8" s="22" t="str">
        <f>IF(Cor!H60&gt;0,Cor!H60,"")</f>
        <v/>
      </c>
      <c r="J8" s="83" t="str">
        <f>IF(Cor!H61&gt;0,Cor!H61,"")</f>
        <v/>
      </c>
      <c r="K8" s="83" t="str">
        <f>IF(Cor!H62&gt;0,Cor!H62,"")</f>
        <v/>
      </c>
      <c r="L8" s="83" t="str">
        <f>IF(Cor!H63&gt;0,Cor!H63,"")</f>
        <v/>
      </c>
      <c r="M8" s="22" t="str">
        <f>IF(Cor!H64&gt;0,Cor!H64,"")</f>
        <v/>
      </c>
      <c r="N8" s="22" t="str">
        <f>IF(Cor!H65&gt;0,Cor!H65,"")</f>
        <v/>
      </c>
      <c r="O8" s="83" t="str">
        <f>IF(Cor!H66&gt;0,Cor!H66,"")</f>
        <v/>
      </c>
      <c r="P8" s="22" t="str">
        <f>IF(Cor!H67&gt;0,Cor!H67,"")</f>
        <v/>
      </c>
      <c r="Q8" s="83" t="str">
        <f>IF(Cor!H68&gt;0,Cor!H68,"")</f>
        <v/>
      </c>
      <c r="R8" s="314" t="str">
        <f>IF(Cor!H69&gt;0,Cor!H69,"")</f>
        <v/>
      </c>
      <c r="S8" s="314" t="str">
        <f>IF(Cor!H70&gt;0,Cor!H70,"")</f>
        <v/>
      </c>
      <c r="T8" s="314" t="str">
        <f>IF(Cor!H71&gt;0,Cor!H71,"")</f>
        <v/>
      </c>
      <c r="U8" s="314" t="str">
        <f>IF(Cor!H72&gt;0,Cor!H72,"")</f>
        <v/>
      </c>
      <c r="V8" s="314" t="str">
        <f>IF(Cor!H73&gt;0,Cor!H73,"")</f>
        <v/>
      </c>
    </row>
    <row r="9" spans="1:22" ht="18" customHeight="1" x14ac:dyDescent="0.2">
      <c r="A9" s="32">
        <f>Start!B26</f>
        <v>4</v>
      </c>
      <c r="B9" s="30" t="str">
        <f>IF(Start!C26&gt;0,Start!C26,"")</f>
        <v>Daan Bergink</v>
      </c>
      <c r="C9" s="83" t="str">
        <f>IF(Daan!H54&gt;0,Daan!H54,"")</f>
        <v/>
      </c>
      <c r="D9" s="22" t="str">
        <f>IF(Daan!H55&gt;0,Daan!H55,"")</f>
        <v/>
      </c>
      <c r="E9" s="22" t="str">
        <f>IF(Daan!H56&gt;0,Daan!H56,"")</f>
        <v/>
      </c>
      <c r="F9" s="33"/>
      <c r="G9" s="22" t="str">
        <f>IF(Daan!H58&gt;0,Daan!H58,"")</f>
        <v/>
      </c>
      <c r="H9" s="83" t="str">
        <f>IF(Daan!H59&gt;0,Daan!H59,"")</f>
        <v/>
      </c>
      <c r="I9" s="22" t="str">
        <f>IF(Daan!H60&gt;0,Daan!H60,"")</f>
        <v/>
      </c>
      <c r="J9" s="83" t="str">
        <f>IF(Daan!H61&gt;0,Daan!H61,"")</f>
        <v/>
      </c>
      <c r="K9" s="83" t="str">
        <f>IF(Daan!H62&gt;0,Daan!H62,"")</f>
        <v/>
      </c>
      <c r="L9" s="83" t="str">
        <f>IF(Daan!H63&gt;0,Daan!H63,"")</f>
        <v/>
      </c>
      <c r="M9" s="83" t="str">
        <f>IF(Daan!H64&gt;0,Daan!H64,"")</f>
        <v/>
      </c>
      <c r="N9" s="22" t="str">
        <f>IF(Daan!H65&gt;0,Daan!H65,"")</f>
        <v/>
      </c>
      <c r="O9" s="83" t="str">
        <f>IF(Daan!H66&gt;0,Daan!H66,"")</f>
        <v/>
      </c>
      <c r="P9" s="83" t="str">
        <f>IF(Daan!H67&gt;0,Daan!H67,"")</f>
        <v/>
      </c>
      <c r="Q9" s="83" t="str">
        <f>IF(Daan!H68&gt;0,Daan!H68,"")</f>
        <v/>
      </c>
      <c r="R9" s="314" t="str">
        <f>IF(Daan!H69&gt;0,Daan!H69,"")</f>
        <v/>
      </c>
      <c r="S9" s="314" t="str">
        <f>IF(Daan!H70&gt;0,Daan!H70,"")</f>
        <v/>
      </c>
      <c r="T9" s="314" t="str">
        <f>IF(Daan!H71&gt;0,Daan!H71,"")</f>
        <v/>
      </c>
      <c r="U9" s="314" t="str">
        <f>IF(Daan!H72&gt;0,Daan!H72,"")</f>
        <v/>
      </c>
      <c r="V9" s="314" t="str">
        <f>IF(Daan!H73&gt;0,Daan!H73,"")</f>
        <v/>
      </c>
    </row>
    <row r="10" spans="1:22" ht="18" customHeight="1" x14ac:dyDescent="0.2">
      <c r="A10" s="32">
        <f>Start!B27</f>
        <v>5</v>
      </c>
      <c r="B10" s="30" t="str">
        <f>IF(Start!C27&gt;0,Start!C27,"")</f>
        <v>Luciën Bressers</v>
      </c>
      <c r="C10" s="83" t="str">
        <f>IF(Luciën!H54&gt;0,Luciën!H54,"")</f>
        <v/>
      </c>
      <c r="D10" s="22" t="str">
        <f>IF(Luciën!H55&gt;0,Luciën!H55,"")</f>
        <v/>
      </c>
      <c r="E10" s="22" t="str">
        <f>IF(Luciën!H56&gt;0,Luciën!H56,"")</f>
        <v/>
      </c>
      <c r="F10" s="22" t="str">
        <f>IF(Luciën!H57&gt;0,Luciën!H57,"")</f>
        <v/>
      </c>
      <c r="G10" s="33"/>
      <c r="H10" s="83" t="str">
        <f>IF(Luciën!H59&gt;0,Luciën!H59,"")</f>
        <v/>
      </c>
      <c r="I10" s="22" t="str">
        <f>IF(Luciën!H60&gt;0,Luciën!H60,"")</f>
        <v/>
      </c>
      <c r="J10" s="83" t="str">
        <f>IF(Luciën!H61&gt;0,Luciën!H61,"")</f>
        <v/>
      </c>
      <c r="K10" s="83" t="str">
        <f>IF(Luciën!H62&gt;0,Luciën!H62,"")</f>
        <v/>
      </c>
      <c r="L10" s="83" t="str">
        <f>IF(Luciën!H63&gt;0,Luciën!H63,"")</f>
        <v/>
      </c>
      <c r="M10" s="22" t="str">
        <f>IF(Luciën!H64&gt;0,Luciën!H64,"")</f>
        <v/>
      </c>
      <c r="N10" s="22" t="str">
        <f>IF(Luciën!H65&gt;0,Luciën!H65,"")</f>
        <v/>
      </c>
      <c r="O10" s="83" t="str">
        <f>IF(Luciën!H66&gt;0,Luciën!H66,"")</f>
        <v/>
      </c>
      <c r="P10" s="22" t="str">
        <f>IF(Luciën!H67&gt;0,Luciën!H67,"")</f>
        <v/>
      </c>
      <c r="Q10" s="83" t="str">
        <f>IF(Luciën!H68&gt;0,Luciën!H68,"")</f>
        <v/>
      </c>
      <c r="R10" s="314" t="str">
        <f>IF(Luciën!H69&gt;0,Luciën!H69,"")</f>
        <v/>
      </c>
      <c r="S10" s="314" t="str">
        <f>IF(Luciën!H70&gt;0,Luciën!H70,"")</f>
        <v/>
      </c>
      <c r="T10" s="314" t="str">
        <f>IF(Luciën!H71&gt;0,Luciën!H71,"")</f>
        <v/>
      </c>
      <c r="U10" s="314" t="str">
        <f>IF(Luciën!H72&gt;0,Luciën!H72,"")</f>
        <v/>
      </c>
      <c r="V10" s="314" t="str">
        <f>IF(Luciën!H73&gt;0,Luciën!H73,"")</f>
        <v/>
      </c>
    </row>
    <row r="11" spans="1:22" ht="18" customHeight="1" x14ac:dyDescent="0.2">
      <c r="A11" s="82">
        <f>Start!B28</f>
        <v>6</v>
      </c>
      <c r="B11" s="80" t="str">
        <f>IF(Start!C28&gt;0,Start!C28,"")</f>
        <v>Harrie Hanegraaf</v>
      </c>
      <c r="C11" s="83" t="str">
        <f>IF(Harrie!H54&gt;0,Harrie!H54,"")</f>
        <v/>
      </c>
      <c r="D11" s="83" t="str">
        <f>IF(Harrie!H55&gt;0,Harrie!H55,"")</f>
        <v/>
      </c>
      <c r="E11" s="83" t="str">
        <f>IF(Harrie!H56&gt;0,Harrie!H56,"")</f>
        <v/>
      </c>
      <c r="F11" s="83" t="str">
        <f>IF(Harrie!H57&gt;0,Harrie!H57,"")</f>
        <v/>
      </c>
      <c r="G11" s="83" t="str">
        <f>IF(Harrie!H58&gt;0,Harrie!H58,"")</f>
        <v/>
      </c>
      <c r="H11" s="33"/>
      <c r="I11" s="83" t="str">
        <f>IF(Harrie!H60&gt;0,Harrie!H60,"")</f>
        <v/>
      </c>
      <c r="J11" s="83" t="str">
        <f>IF(Harrie!H61&gt;0,Harrie!H61,"")</f>
        <v/>
      </c>
      <c r="K11" s="83" t="str">
        <f>IF(Harrie!H62&gt;0,Harrie!H62,"")</f>
        <v/>
      </c>
      <c r="L11" s="83" t="str">
        <f>IF(Harrie!H63&gt;0,Harrie!H63,"")</f>
        <v/>
      </c>
      <c r="M11" s="83" t="str">
        <f>IF(Harrie!H64&gt;0,Harrie!H64,"")</f>
        <v/>
      </c>
      <c r="N11" s="83" t="str">
        <f>IF(Harrie!H65&gt;0,Harrie!H65,"")</f>
        <v/>
      </c>
      <c r="O11" s="83" t="str">
        <f>IF(Harrie!H66&gt;0,Harrie!H66,"")</f>
        <v/>
      </c>
      <c r="P11" s="83" t="str">
        <f>IF(Harrie!H67&gt;0,Harrie!H67,"")</f>
        <v/>
      </c>
      <c r="Q11" s="83" t="str">
        <f>IF(Harrie!H68&gt;0,Harrie!H68,"")</f>
        <v/>
      </c>
      <c r="R11" s="314" t="str">
        <f>IF(Harrie!H69&gt;0,Harrie!H69,"")</f>
        <v/>
      </c>
      <c r="S11" s="314" t="str">
        <f>IF(Harrie!H70&gt;0,Harrie!H70,"")</f>
        <v/>
      </c>
      <c r="T11" s="314" t="str">
        <f>IF(Harrie!H71&gt;0,Harrie!H71,"")</f>
        <v/>
      </c>
      <c r="U11" s="314" t="str">
        <f>IF(Harrie!H72&gt;0,Harrie!H72,"")</f>
        <v/>
      </c>
      <c r="V11" s="314" t="str">
        <f>IF(Harrie!H73&gt;0,Harrie!H73,"")</f>
        <v/>
      </c>
    </row>
    <row r="12" spans="1:22" ht="18" customHeight="1" x14ac:dyDescent="0.2">
      <c r="A12" s="32">
        <f>Start!B29</f>
        <v>7</v>
      </c>
      <c r="B12" s="30" t="str">
        <f>IF(Start!C29&gt;0,Start!C29,"")</f>
        <v>Tonnie vd Oetelaar</v>
      </c>
      <c r="C12" s="83" t="str">
        <f>IF(Tonnie!H54&gt;0,Tonnie!H54,"")</f>
        <v/>
      </c>
      <c r="D12" s="22" t="str">
        <f>IF(Tonnie!H55&gt;0,Tonnie!H55,"")</f>
        <v/>
      </c>
      <c r="E12" s="22" t="str">
        <f>IF(Tonnie!H56&gt;0,Tonnie!H56,"")</f>
        <v/>
      </c>
      <c r="F12" s="22" t="str">
        <f>IF(Tonnie!H57&gt;0,Tonnie!H57,"")</f>
        <v/>
      </c>
      <c r="G12" s="22" t="str">
        <f>IF(Tonnie!H58&gt;0,Tonnie!H58,"")</f>
        <v/>
      </c>
      <c r="H12" s="83" t="str">
        <f>IF(Tonnie!H59&gt;0,Tonnie!H59,"")</f>
        <v/>
      </c>
      <c r="I12" s="33"/>
      <c r="J12" s="83" t="str">
        <f>IF(Tonnie!H61&gt;0,Tonnie!H61,"")</f>
        <v/>
      </c>
      <c r="K12" s="83" t="str">
        <f>IF(Tonnie!H62&gt;0,Tonnie!H62,"")</f>
        <v/>
      </c>
      <c r="L12" s="83" t="str">
        <f>IF(Tonnie!H63&gt;0,Tonnie!H63,"")</f>
        <v/>
      </c>
      <c r="M12" s="83" t="str">
        <f>IF(Tonnie!H64&gt;0,Tonnie!H64,"")</f>
        <v/>
      </c>
      <c r="N12" s="83" t="str">
        <f>IF(Tonnie!H65&gt;0,Tonnie!H65,"")</f>
        <v/>
      </c>
      <c r="O12" s="83" t="str">
        <f>IF(Tonnie!H66&gt;0,Tonnie!H66,"")</f>
        <v/>
      </c>
      <c r="P12" s="83" t="str">
        <f>IF(Tonnie!H67&gt;0,Tonnie!H67,"")</f>
        <v/>
      </c>
      <c r="Q12" s="83" t="str">
        <f>IF(Tonnie!H68&gt;0,Tonnie!H68,"")</f>
        <v/>
      </c>
      <c r="R12" s="314" t="str">
        <f>IF(Tonnie!H69&gt;0,Tonnie!H69,"")</f>
        <v/>
      </c>
      <c r="S12" s="314" t="str">
        <f>IF(Tonnie!H70&gt;0,Tonnie!H70,"")</f>
        <v/>
      </c>
      <c r="T12" s="314" t="str">
        <f>IF(Tonnie!H71&gt;0,Tonnie!H71,"")</f>
        <v/>
      </c>
      <c r="U12" s="314" t="str">
        <f>IF(Tonnie!H72&gt;0,Tonnie!H72,"")</f>
        <v/>
      </c>
      <c r="V12" s="314" t="str">
        <f>IF(Tonnie!H73&gt;0,Tonnie!H73,"")</f>
        <v/>
      </c>
    </row>
    <row r="13" spans="1:22" ht="18" customHeight="1" x14ac:dyDescent="0.2">
      <c r="A13" s="82">
        <f>Start!B30</f>
        <v>8</v>
      </c>
      <c r="B13" s="80" t="str">
        <f>IF(Start!C30&gt;0,Start!C30,"")</f>
        <v>Leo Pijnenburg</v>
      </c>
      <c r="C13" s="83" t="str">
        <f>IF(Leo!H54&gt;0,Leo!H54,"")</f>
        <v/>
      </c>
      <c r="D13" s="83" t="str">
        <f>IF(Leo!H55&gt;0,Leo!H55,"")</f>
        <v/>
      </c>
      <c r="E13" s="83" t="str">
        <f>IF(Leo!H56&gt;0,Leo!H56,"")</f>
        <v/>
      </c>
      <c r="F13" s="83" t="str">
        <f>IF(Leo!H57&gt;0,Leo!H57,"")</f>
        <v/>
      </c>
      <c r="G13" s="83" t="str">
        <f>IF(Leo!H58&gt;0,Leo!H58,"")</f>
        <v/>
      </c>
      <c r="H13" s="83" t="str">
        <f>IF(Leo!H59&gt;0,Leo!H59,"")</f>
        <v/>
      </c>
      <c r="I13" s="83" t="str">
        <f>IF(Leo!H60&gt;0,Leo!H60,"")</f>
        <v/>
      </c>
      <c r="J13" s="33"/>
      <c r="K13" s="83" t="str">
        <f>IF(Leo!H62&gt;0,Leo!H62,"")</f>
        <v/>
      </c>
      <c r="L13" s="83" t="str">
        <f>IF(Leo!H63&gt;0,Leo!H63,"")</f>
        <v/>
      </c>
      <c r="M13" s="83" t="str">
        <f>IF(Leo!H64&gt;0,Leo!H64,"")</f>
        <v/>
      </c>
      <c r="N13" s="83" t="str">
        <f>IF(Leo!H65&gt;0,Leo!H65,"")</f>
        <v/>
      </c>
      <c r="O13" s="83" t="str">
        <f>IF(Leo!H66&gt;0,Leo!H66,"")</f>
        <v/>
      </c>
      <c r="P13" s="83" t="str">
        <f>IF(Leo!H67&gt;0,Leo!H67,"")</f>
        <v/>
      </c>
      <c r="Q13" s="83" t="str">
        <f>IF(Leo!H68&gt;0,Leo!H68,"")</f>
        <v/>
      </c>
      <c r="R13" s="314" t="str">
        <f>IF(Leo!H69&gt;0,Leo!H69,"")</f>
        <v/>
      </c>
      <c r="S13" s="314" t="str">
        <f>IF(Leo!H70&gt;0,Leo!H70,"")</f>
        <v/>
      </c>
      <c r="T13" s="314" t="str">
        <f>IF(Leo!H71&gt;0,Leo!H71,"")</f>
        <v/>
      </c>
      <c r="U13" s="314" t="str">
        <f>IF(Leo!H72&gt;0,Leo!H72,"")</f>
        <v/>
      </c>
      <c r="V13" s="314" t="str">
        <f>IF(Leo!H73&gt;0,Leo!H73,"")</f>
        <v/>
      </c>
    </row>
    <row r="14" spans="1:22" ht="18" customHeight="1" x14ac:dyDescent="0.2">
      <c r="A14" s="82">
        <f>Start!B31</f>
        <v>9</v>
      </c>
      <c r="B14" s="80" t="str">
        <f>IF(Start!C31&gt;0,Start!C31,"")</f>
        <v>Piet Smits</v>
      </c>
      <c r="C14" s="83" t="str">
        <f>IF('Piet S'!H54&gt;0,'Piet S'!H54,"")</f>
        <v/>
      </c>
      <c r="D14" s="83" t="str">
        <f>IF('Piet S'!H55&gt;0,'Piet S'!H55,"")</f>
        <v/>
      </c>
      <c r="E14" s="83" t="str">
        <f>IF('Piet S'!H56&gt;0,'Piet S'!H56,"")</f>
        <v/>
      </c>
      <c r="F14" s="83" t="str">
        <f>IF('Piet S'!H57&gt;0,'Piet S'!H57,"")</f>
        <v/>
      </c>
      <c r="G14" s="83" t="str">
        <f>IF('Piet S'!H58&gt;0,'Piet S'!H58,"")</f>
        <v/>
      </c>
      <c r="H14" s="83" t="str">
        <f>IF('Piet S'!H59&gt;0,'Piet S'!H59,"")</f>
        <v/>
      </c>
      <c r="I14" s="83" t="str">
        <f>IF('Piet S'!H60&gt;0,'Piet S'!H60,"")</f>
        <v/>
      </c>
      <c r="J14" s="83" t="str">
        <f>IF('Piet S'!H61&gt;0,'Piet S'!H61,"")</f>
        <v/>
      </c>
      <c r="K14" s="33"/>
      <c r="L14" s="83" t="str">
        <f>IF('Piet S'!H63&gt;0,'Piet S'!H63,"")</f>
        <v/>
      </c>
      <c r="M14" s="83" t="str">
        <f>IF('Piet S'!H64&gt;0,'Piet S'!H64,"")</f>
        <v/>
      </c>
      <c r="N14" s="83" t="str">
        <f>IF('Piet S'!H65&gt;0,'Piet S'!H65,"")</f>
        <v/>
      </c>
      <c r="O14" s="83" t="str">
        <f>IF('Piet S'!H66&gt;0,'Piet S'!H66,"")</f>
        <v/>
      </c>
      <c r="P14" s="83" t="str">
        <f>IF('Piet S'!H67&gt;0,'Piet S'!H67,"")</f>
        <v/>
      </c>
      <c r="Q14" s="83" t="str">
        <f>IF('Piet S'!H68&gt;0,'Piet S'!H68,"")</f>
        <v/>
      </c>
      <c r="R14" s="314" t="str">
        <f>IF('Piet S'!H69&gt;0,'Piet S'!H69,"")</f>
        <v/>
      </c>
      <c r="S14" s="314" t="str">
        <f>IF('Piet S'!H70&gt;0,'Piet S'!H70,"")</f>
        <v/>
      </c>
      <c r="T14" s="314" t="str">
        <f>IF('Piet S'!H71&gt;0,'Piet S'!H71,"")</f>
        <v/>
      </c>
      <c r="U14" s="314" t="str">
        <f>IF('Piet S'!H72&gt;0,'Piet S'!H72,"")</f>
        <v/>
      </c>
      <c r="V14" s="314" t="str">
        <f>IF('Piet S'!H73&gt;0,'Piet S'!H73,"")</f>
        <v/>
      </c>
    </row>
    <row r="15" spans="1:22" ht="18" customHeight="1" x14ac:dyDescent="0.2">
      <c r="A15" s="82">
        <f>Start!B32</f>
        <v>10</v>
      </c>
      <c r="B15" s="80" t="str">
        <f>IF(Start!C32&gt;0,Start!C32,"")</f>
        <v>Frans vd Spank</v>
      </c>
      <c r="C15" s="83" t="str">
        <f>IF(Frans!H54&gt;0,Frans!H54,"")</f>
        <v/>
      </c>
      <c r="D15" s="83" t="str">
        <f>IF(Frans!H55&gt;0,Frans!H55,"")</f>
        <v/>
      </c>
      <c r="E15" s="83" t="str">
        <f>IF(Frans!H56&gt;0,Frans!H56,"")</f>
        <v/>
      </c>
      <c r="F15" s="83" t="str">
        <f>IF(Frans!H57&gt;0,Frans!H57,"")</f>
        <v/>
      </c>
      <c r="G15" s="83" t="str">
        <f>IF(Frans!H58&gt;0,Frans!H58,"")</f>
        <v/>
      </c>
      <c r="H15" s="83" t="str">
        <f>IF(Frans!H59&gt;0,Frans!H59,"")</f>
        <v/>
      </c>
      <c r="I15" s="83" t="str">
        <f>IF(Frans!H60&gt;0,Frans!H60,"")</f>
        <v/>
      </c>
      <c r="J15" s="83" t="str">
        <f>IF(Frans!H61&gt;0,Frans!H61,"")</f>
        <v/>
      </c>
      <c r="K15" s="83" t="str">
        <f>IF(Frans!H62&gt;0,Frans!H62,"")</f>
        <v/>
      </c>
      <c r="L15" s="33"/>
      <c r="M15" s="83" t="str">
        <f>IF(Frans!H64&gt;0,Frans!H64,"")</f>
        <v/>
      </c>
      <c r="N15" s="83" t="str">
        <f>IF(Frans!H65&gt;0,Frans!H65,"")</f>
        <v/>
      </c>
      <c r="O15" s="83" t="str">
        <f>IF(Frans!H66&gt;0,Frans!H66,"")</f>
        <v/>
      </c>
      <c r="P15" s="83" t="str">
        <f>IF(Frans!H67&gt;0,Frans!H67,"")</f>
        <v/>
      </c>
      <c r="Q15" s="83" t="str">
        <f>IF(Frans!H68&gt;0,Frans!H68,"")</f>
        <v/>
      </c>
      <c r="R15" s="314" t="str">
        <f>IF(Frans!H69&gt;0,Frans!H69,"")</f>
        <v/>
      </c>
      <c r="S15" s="314" t="str">
        <f>IF(Frans!H70&gt;0,Frans!H70,"")</f>
        <v/>
      </c>
      <c r="T15" s="314" t="str">
        <f>IF(Frans!H71&gt;0,Frans!H71,"")</f>
        <v/>
      </c>
      <c r="U15" s="314" t="str">
        <f>IF(Frans!H72&gt;0,Frans!H72,"")</f>
        <v/>
      </c>
      <c r="V15" s="314" t="str">
        <f>IF(Frans!H73&gt;0,Frans!H73,"")</f>
        <v/>
      </c>
    </row>
    <row r="16" spans="1:22" ht="18" customHeight="1" x14ac:dyDescent="0.2">
      <c r="A16" s="82">
        <f>Start!B33</f>
        <v>11</v>
      </c>
      <c r="B16" s="80" t="str">
        <f>IF(Start!C33&gt;0,Start!C33,"")</f>
        <v>Patrick vd Spank</v>
      </c>
      <c r="C16" s="83" t="str">
        <f>IF(Patrick!H54&gt;0,Patrick!H54,"")</f>
        <v/>
      </c>
      <c r="D16" s="22" t="str">
        <f>IF(Patrick!H55&gt;0,Patrick!H55,"")</f>
        <v/>
      </c>
      <c r="E16" s="22" t="str">
        <f>IF(Patrick!H56&gt;0,Patrick!H56,"")</f>
        <v/>
      </c>
      <c r="F16" s="83" t="str">
        <f>IF(Patrick!H57&gt;0,Patrick!H57,"")</f>
        <v/>
      </c>
      <c r="G16" s="22" t="str">
        <f>IF(Patrick!H58&gt;0,Patrick!H58,"")</f>
        <v/>
      </c>
      <c r="H16" s="83" t="str">
        <f>IF(Patrick!H59&gt;0,Patrick!H59,"")</f>
        <v/>
      </c>
      <c r="I16" s="22" t="str">
        <f>IF(Patrick!H60&gt;0,Patrick!H60,"")</f>
        <v/>
      </c>
      <c r="J16" s="83" t="str">
        <f>IF(Patrick!H61&gt;0,Patrick!H61,"")</f>
        <v/>
      </c>
      <c r="K16" s="83" t="str">
        <f>IF(Patrick!H62&gt;0,Patrick!H62,"")</f>
        <v/>
      </c>
      <c r="L16" s="83" t="str">
        <f>IF(Patrick!H63&gt;0,Patrick!H63,"")</f>
        <v/>
      </c>
      <c r="M16" s="33"/>
      <c r="N16" s="22" t="str">
        <f>IF(Patrick!H65&gt;0,Patrick!H65,"")</f>
        <v/>
      </c>
      <c r="O16" s="83" t="str">
        <f>IF(Patrick!H66&gt;0,Patrick!H66,"")</f>
        <v/>
      </c>
      <c r="P16" s="83" t="str">
        <f>IF(Patrick!H67&gt;0,Patrick!H67,"")</f>
        <v/>
      </c>
      <c r="Q16" s="83" t="str">
        <f>IF(Patrick!H68&gt;0,Patrick!H68,"")</f>
        <v/>
      </c>
      <c r="R16" s="314" t="str">
        <f>IF(Patrick!H69&gt;0,Patrick!H69,"")</f>
        <v/>
      </c>
      <c r="S16" s="314" t="str">
        <f>IF(Patrick!H70&gt;0,Patrick!H70,"")</f>
        <v/>
      </c>
      <c r="T16" s="314" t="str">
        <f>IF(Patrick!H71&gt;0,Patrick!H71,"")</f>
        <v/>
      </c>
      <c r="U16" s="314" t="str">
        <f>IF(Patrick!H72&gt;0,Patrick!H72,"")</f>
        <v/>
      </c>
      <c r="V16" s="314" t="str">
        <f>IF(Patrick!H73&gt;0,Patrick!H73,"")</f>
        <v/>
      </c>
    </row>
    <row r="17" spans="1:22" ht="18" customHeight="1" x14ac:dyDescent="0.2">
      <c r="A17" s="82">
        <f>Start!B34</f>
        <v>12</v>
      </c>
      <c r="B17" s="80" t="str">
        <f>IF(Start!C34&gt;0,Start!C34,"")</f>
        <v>Piet Theijssen</v>
      </c>
      <c r="C17" s="83" t="str">
        <f>IF('Piet T'!H54&gt;0,'Piet T'!H54,"")</f>
        <v/>
      </c>
      <c r="D17" s="22" t="str">
        <f>IF('Piet T'!H55&gt;0,'Piet T'!H55,"")</f>
        <v/>
      </c>
      <c r="E17" s="22" t="str">
        <f>IF('Piet T'!H56&gt;0,'Piet T'!H56,"")</f>
        <v/>
      </c>
      <c r="F17" s="22" t="str">
        <f>IF('Piet T'!H57&gt;0,'Piet T'!H57,"")</f>
        <v/>
      </c>
      <c r="G17" s="22" t="str">
        <f>IF('Piet T'!H58&gt;0,'Piet T'!H58,"")</f>
        <v/>
      </c>
      <c r="H17" s="83" t="str">
        <f>IF('Piet T'!H59&gt;0,'Piet T'!H59,"")</f>
        <v/>
      </c>
      <c r="I17" s="22" t="str">
        <f>IF('Piet T'!H60&gt;0,'Piet T'!H60,"")</f>
        <v/>
      </c>
      <c r="J17" s="83" t="str">
        <f>IF('Piet T'!H61&gt;0,'Piet T'!H61,"")</f>
        <v/>
      </c>
      <c r="K17" s="83" t="str">
        <f>IF('Piet T'!H62&gt;0,'Piet T'!H62,"")</f>
        <v/>
      </c>
      <c r="L17" s="83" t="str">
        <f>IF('Piet T'!H63&gt;0,'Piet T'!H63,"")</f>
        <v/>
      </c>
      <c r="M17" s="22" t="str">
        <f>IF('Piet T'!H64&gt;0,'Piet T'!H64,"")</f>
        <v/>
      </c>
      <c r="N17" s="33"/>
      <c r="O17" s="83" t="str">
        <f>IF('Piet T'!H66&gt;0,'Piet T'!H66,"")</f>
        <v/>
      </c>
      <c r="P17" s="22" t="str">
        <f>IF('Piet T'!H67&gt;0,'Piet T'!H67,"")</f>
        <v/>
      </c>
      <c r="Q17" s="83" t="str">
        <f>IF('Piet T'!H68&gt;0,'Piet T'!H68,"")</f>
        <v/>
      </c>
      <c r="R17" s="314" t="str">
        <f>IF('Piet T'!H69&gt;0,'Piet T'!H69,"")</f>
        <v/>
      </c>
      <c r="S17" s="314" t="str">
        <f>IF('Piet T'!H70&gt;0,'Piet T'!H70,"")</f>
        <v/>
      </c>
      <c r="T17" s="314" t="str">
        <f>IF('Piet T'!H71&gt;0,'Piet T'!H71,"")</f>
        <v/>
      </c>
      <c r="U17" s="314" t="str">
        <f>IF('Piet T'!H72&gt;0,'Piet T'!H72,"")</f>
        <v/>
      </c>
      <c r="V17" s="314" t="str">
        <f>IF('Piet T'!H73&gt;0,'Piet T'!H73,"")</f>
        <v/>
      </c>
    </row>
    <row r="18" spans="1:22" ht="18" customHeight="1" x14ac:dyDescent="0.2">
      <c r="A18" s="82">
        <f>Start!B35</f>
        <v>13</v>
      </c>
      <c r="B18" s="80" t="str">
        <f>IF(Start!C35&gt;0,Start!C35,"")</f>
        <v>William Verhoeven</v>
      </c>
      <c r="C18" s="83" t="str">
        <f>IF(William!H54&gt;0,William!H54,"")</f>
        <v/>
      </c>
      <c r="D18" s="83" t="str">
        <f>IF(William!H55&gt;0,William!H55,"")</f>
        <v/>
      </c>
      <c r="E18" s="83" t="str">
        <f>IF(William!H56&gt;0,William!H56,"")</f>
        <v/>
      </c>
      <c r="F18" s="83" t="str">
        <f>IF(William!H57&gt;0,William!H57,"")</f>
        <v/>
      </c>
      <c r="G18" s="83" t="str">
        <f>IF(William!H58&gt;0,William!H58,"")</f>
        <v/>
      </c>
      <c r="H18" s="83" t="str">
        <f>IF(William!H59&gt;0,William!H59,"")</f>
        <v/>
      </c>
      <c r="I18" s="83" t="str">
        <f>IF(William!H60&gt;0,William!H60,"")</f>
        <v/>
      </c>
      <c r="J18" s="83" t="str">
        <f>IF(William!H61&gt;0,William!H61,"")</f>
        <v/>
      </c>
      <c r="K18" s="83" t="str">
        <f>IF(William!H62&gt;0,William!H62,"")</f>
        <v/>
      </c>
      <c r="L18" s="83" t="str">
        <f>IF(William!H63&gt;0,William!H63,"")</f>
        <v/>
      </c>
      <c r="M18" s="83" t="str">
        <f>IF(William!H64&gt;0,William!H64,"")</f>
        <v/>
      </c>
      <c r="N18" s="83" t="str">
        <f>IF(William!H65&gt;0,William!H65,"")</f>
        <v/>
      </c>
      <c r="O18" s="33"/>
      <c r="P18" s="83" t="str">
        <f>IF(William!H67&gt;0,William!H67,"")</f>
        <v/>
      </c>
      <c r="Q18" s="83" t="str">
        <f>IF(William!H68&gt;0,William!H68,"")</f>
        <v/>
      </c>
      <c r="R18" s="314" t="str">
        <f>IF(William!H69&gt;0,William!H69,"")</f>
        <v/>
      </c>
      <c r="S18" s="314" t="str">
        <f>IF(William!H70&gt;0,William!H70,"")</f>
        <v/>
      </c>
      <c r="T18" s="314" t="str">
        <f>IF(William!H71&gt;0,William!H71,"")</f>
        <v/>
      </c>
      <c r="U18" s="314" t="str">
        <f>IF(William!H72&gt;0,William!H72,"")</f>
        <v/>
      </c>
      <c r="V18" s="314" t="str">
        <f>IF(William!H73&gt;0,William!H73,"")</f>
        <v/>
      </c>
    </row>
    <row r="19" spans="1:22" ht="18" customHeight="1" x14ac:dyDescent="0.2">
      <c r="A19" s="82">
        <f>Start!B36</f>
        <v>14</v>
      </c>
      <c r="B19" s="80" t="str">
        <f>IF(Start!C36&gt;0,Start!C36,"")</f>
        <v>Jan Vloet</v>
      </c>
      <c r="C19" s="83" t="str">
        <f>IF(Jan!H54&gt;0,Jan!H54,"")</f>
        <v/>
      </c>
      <c r="D19" s="83" t="str">
        <f>IF(Jan!H55&gt;0,Jan!H55,"")</f>
        <v/>
      </c>
      <c r="E19" s="83" t="str">
        <f>IF(Jan!H56&gt;0,Jan!H56,"")</f>
        <v/>
      </c>
      <c r="F19" s="363" t="str">
        <f>IF(Jan!H57&gt;0,Jan!H57,"")</f>
        <v/>
      </c>
      <c r="G19" s="83" t="str">
        <f>IF(Jan!H58&gt;0,Jan!H58,"")</f>
        <v/>
      </c>
      <c r="H19" s="83" t="str">
        <f>IF(Jan!H59&gt;0,Jan!H59,"")</f>
        <v/>
      </c>
      <c r="I19" s="83" t="str">
        <f>IF(Jan!H60&gt;0,Jan!H60,"")</f>
        <v/>
      </c>
      <c r="J19" s="83" t="str">
        <f>IF(Jan!H61&gt;0,Jan!H61,"")</f>
        <v/>
      </c>
      <c r="K19" s="83" t="str">
        <f>IF(Jan!H62&gt;0,Jan!H62,"")</f>
        <v/>
      </c>
      <c r="L19" s="83" t="str">
        <f>IF(Jan!H63&gt;0,Jan!H63,"")</f>
        <v/>
      </c>
      <c r="M19" s="83" t="str">
        <f>IF(Jan!H64&gt;0,Jan!H64,"")</f>
        <v/>
      </c>
      <c r="N19" s="83" t="str">
        <f>IF(Jan!H65&gt;0,Jan!H65,"")</f>
        <v/>
      </c>
      <c r="O19" s="83" t="str">
        <f>IF(Jan!H66&gt;0,Jan!H66,"")</f>
        <v/>
      </c>
      <c r="P19" s="33"/>
      <c r="Q19" s="83" t="str">
        <f>IF(Jan!H68&gt;0,Jan!H68,"")</f>
        <v/>
      </c>
      <c r="R19" s="314" t="str">
        <f>IF(Jan!H69&gt;0,Jan!H69,"")</f>
        <v/>
      </c>
      <c r="S19" s="314" t="str">
        <f>IF(Jan!H70&gt;0,Jan!H70,"")</f>
        <v/>
      </c>
      <c r="T19" s="314" t="str">
        <f>IF(Jan!H71&gt;0,Jan!H71,"")</f>
        <v/>
      </c>
      <c r="U19" s="314" t="str">
        <f>IF(Jan!H72&gt;0,Jan!H72,"")</f>
        <v/>
      </c>
      <c r="V19" s="314" t="str">
        <f>IF(Jan!H73&gt;0,Jan!H73,"")</f>
        <v/>
      </c>
    </row>
    <row r="20" spans="1:22" ht="18" customHeight="1" x14ac:dyDescent="0.2">
      <c r="A20" s="82">
        <f>Start!B37</f>
        <v>15</v>
      </c>
      <c r="B20" s="80" t="str">
        <f>IF(Start!C37&gt;0,Start!C37,"")</f>
        <v>Jo vd Hanenberg</v>
      </c>
      <c r="C20" s="83" t="str">
        <f>IF(Jo!H54&gt;0,Jo!H54,"")</f>
        <v/>
      </c>
      <c r="D20" s="83" t="str">
        <f>IF(Jo!H55&gt;0,Jo!H55,"")</f>
        <v/>
      </c>
      <c r="E20" s="83" t="str">
        <f>IF(Jo!H56&gt;0,Jo!H56,"")</f>
        <v/>
      </c>
      <c r="F20" s="83" t="str">
        <f>IF(Jo!H57&gt;0,Jo!H57,"")</f>
        <v/>
      </c>
      <c r="G20" s="83" t="str">
        <f>IF(Jo!H58&gt;0,Jo!H58,"")</f>
        <v/>
      </c>
      <c r="H20" s="83" t="str">
        <f>IF(Jo!H59&gt;0,Jo!H59,"")</f>
        <v/>
      </c>
      <c r="I20" s="83" t="str">
        <f>IF(Jo!H60&gt;0,Jo!H60,"")</f>
        <v/>
      </c>
      <c r="J20" s="83" t="str">
        <f>IF(Jo!H61&gt;0,Jo!H61,"")</f>
        <v/>
      </c>
      <c r="K20" s="83" t="str">
        <f>IF(Jo!H62&gt;0,Jo!H62,"")</f>
        <v/>
      </c>
      <c r="L20" s="83" t="str">
        <f>IF(Jo!H63&gt;0,Jo!H63,"")</f>
        <v/>
      </c>
      <c r="M20" s="83" t="str">
        <f>IF(Jo!H64&gt;0,Jo!H64,"")</f>
        <v/>
      </c>
      <c r="N20" s="83" t="str">
        <f>IF(Jo!H65&gt;0,Jo!H65,"")</f>
        <v/>
      </c>
      <c r="O20" s="83" t="str">
        <f>IF(Jo!H66&gt;0,Jo!H66,"")</f>
        <v/>
      </c>
      <c r="P20" s="83" t="str">
        <f>IF(Jo!H67&gt;0,Jo!H67,"")</f>
        <v/>
      </c>
      <c r="Q20" s="33"/>
      <c r="R20" s="314" t="str">
        <f>IF(Jo!H69&gt;0,Jo!H69,"")</f>
        <v/>
      </c>
      <c r="S20" s="314" t="str">
        <f>IF(Jo!H70&gt;0,Jo!H70,"")</f>
        <v/>
      </c>
      <c r="T20" s="314" t="str">
        <f>IF(Jo!H71&gt;0,Jo!H71,"")</f>
        <v/>
      </c>
      <c r="U20" s="314" t="str">
        <f>IF(Jo!H72&gt;0,Jo!H72,"")</f>
        <v/>
      </c>
      <c r="V20" s="314" t="str">
        <f>IF(Jo!H73&gt;0,Jo!H73,"")</f>
        <v/>
      </c>
    </row>
    <row r="21" spans="1:22" ht="18" customHeight="1" x14ac:dyDescent="0.2">
      <c r="A21" s="313">
        <f>Start!B38</f>
        <v>16</v>
      </c>
      <c r="B21" s="318" t="str">
        <f>IF(Start!C38&gt;0,Start!C38,"")</f>
        <v/>
      </c>
      <c r="C21" s="314" t="str">
        <f>IF(Nieuw3!H54&gt;0,Nieuw3!H54,"")</f>
        <v/>
      </c>
      <c r="D21" s="314" t="str">
        <f>IF(Nieuw3!H55&gt;0,Nieuw3!H55,"")</f>
        <v/>
      </c>
      <c r="E21" s="314" t="str">
        <f>IF(Nieuw3!H56&gt;0,Nieuw3!H56,"")</f>
        <v/>
      </c>
      <c r="F21" s="314" t="str">
        <f>IF(Nieuw3!H57&gt;0,Nieuw3!H57,"")</f>
        <v/>
      </c>
      <c r="G21" s="314" t="str">
        <f>IF(Nieuw3!H58&gt;0,Nieuw3!H58,"")</f>
        <v/>
      </c>
      <c r="H21" s="314" t="str">
        <f>IF(Nieuw3!H59&gt;0,Nieuw3!H59,"")</f>
        <v/>
      </c>
      <c r="I21" s="314" t="str">
        <f>IF(Nieuw3!H60&gt;0,Nieuw3!H60,"")</f>
        <v/>
      </c>
      <c r="J21" s="314" t="str">
        <f>IF(Nieuw3!H61&gt;0,Nieuw3!H61,"")</f>
        <v/>
      </c>
      <c r="K21" s="314" t="str">
        <f>IF(Nieuw3!H62&gt;0,Nieuw3!H62,"")</f>
        <v/>
      </c>
      <c r="L21" s="314" t="str">
        <f>IF(Nieuw3!H63&gt;0,Nieuw3!H63,"")</f>
        <v/>
      </c>
      <c r="M21" s="314" t="str">
        <f>IF(Nieuw3!H64&gt;0,Nieuw3!H64,"")</f>
        <v/>
      </c>
      <c r="N21" s="314" t="str">
        <f>IF(Nieuw3!H65&gt;0,Nieuw3!H65,"")</f>
        <v/>
      </c>
      <c r="O21" s="314" t="str">
        <f>IF(Nieuw3!H66&gt;0,Nieuw3!H66,"")</f>
        <v/>
      </c>
      <c r="P21" s="314" t="str">
        <f>IF(Nieuw3!H67&gt;0,Nieuw3!H67,"")</f>
        <v/>
      </c>
      <c r="Q21" s="314" t="str">
        <f>IF(Nieuw3!H68&gt;0,Nieuw3!H68,"")</f>
        <v/>
      </c>
      <c r="R21" s="33"/>
      <c r="S21" s="314" t="str">
        <f>IF(Nieuw3!H70&gt;0,Nieuw3!H70,"")</f>
        <v/>
      </c>
      <c r="T21" s="314" t="str">
        <f>IF(Nieuw3!H71&gt;0,Nieuw3!H71,"")</f>
        <v/>
      </c>
      <c r="U21" s="314" t="str">
        <f>IF(Nieuw3!H72&gt;0,Nieuw3!H72,"")</f>
        <v/>
      </c>
      <c r="V21" s="314" t="str">
        <f>IF(Nieuw3!H73&gt;0,Nieuw3!H73,"")</f>
        <v/>
      </c>
    </row>
    <row r="22" spans="1:22" ht="18" customHeight="1" x14ac:dyDescent="0.2">
      <c r="A22" s="313">
        <f>Start!B39</f>
        <v>17</v>
      </c>
      <c r="B22" s="318" t="str">
        <f>IF(Start!C39&gt;0,Start!C39,"")</f>
        <v/>
      </c>
      <c r="C22" s="314" t="str">
        <f>IF(Nieuw4!H54&gt;0,Nieuw4!H54,"")</f>
        <v/>
      </c>
      <c r="D22" s="314" t="str">
        <f>IF(Nieuw4!H55&gt;0,Nieuw4!H55,"")</f>
        <v/>
      </c>
      <c r="E22" s="314" t="str">
        <f>IF(Nieuw4!H56&gt;0,Nieuw4!H56,"")</f>
        <v/>
      </c>
      <c r="F22" s="314" t="str">
        <f>IF(Nieuw4!H57&gt;0,Nieuw4!H57,"")</f>
        <v/>
      </c>
      <c r="G22" s="314" t="str">
        <f>IF(Nieuw4!H58&gt;0,Nieuw4!H58,"")</f>
        <v/>
      </c>
      <c r="H22" s="314" t="str">
        <f>IF(Nieuw4!H59&gt;0,Nieuw4!H59,"")</f>
        <v/>
      </c>
      <c r="I22" s="314" t="str">
        <f>IF(Nieuw4!H60&gt;0,Nieuw4!H60,"")</f>
        <v/>
      </c>
      <c r="J22" s="314" t="str">
        <f>IF(Nieuw4!H61&gt;0,Nieuw4!H61,"")</f>
        <v/>
      </c>
      <c r="K22" s="314" t="str">
        <f>IF(Nieuw4!H62&gt;0,Nieuw4!H62,"")</f>
        <v/>
      </c>
      <c r="L22" s="314" t="str">
        <f>IF(Nieuw4!H63&gt;0,Nieuw4!H63,"")</f>
        <v/>
      </c>
      <c r="M22" s="314" t="str">
        <f>IF(Nieuw4!H64&gt;0,Nieuw4!H64,"")</f>
        <v/>
      </c>
      <c r="N22" s="314" t="str">
        <f>IF(Nieuw4!H65&gt;0,Nieuw4!H65,"")</f>
        <v/>
      </c>
      <c r="O22" s="314" t="str">
        <f>IF(Nieuw4!H66&gt;0,Nieuw4!H66,"")</f>
        <v/>
      </c>
      <c r="P22" s="314" t="str">
        <f>IF(Nieuw4!H67&gt;0,Nieuw4!H67,"")</f>
        <v/>
      </c>
      <c r="Q22" s="314" t="str">
        <f>IF(Nieuw4!H68&gt;0,Nieuw4!H68,"")</f>
        <v/>
      </c>
      <c r="R22" s="314" t="str">
        <f>IF(Nieuw4!H69&gt;0,Nieuw4!H69,"")</f>
        <v/>
      </c>
      <c r="S22" s="33"/>
      <c r="T22" s="314" t="str">
        <f>IF(Nieuw4!H71&gt;0,Nieuw4!H71,"")</f>
        <v/>
      </c>
      <c r="U22" s="314" t="str">
        <f>IF(Nieuw4!H72&gt;0,Nieuw4!H72,"")</f>
        <v/>
      </c>
      <c r="V22" s="314" t="str">
        <f>IF(Nieuw4!H73&gt;0,Nieuw4!H73,"")</f>
        <v/>
      </c>
    </row>
    <row r="23" spans="1:22" ht="18" customHeight="1" x14ac:dyDescent="0.2">
      <c r="A23" s="313">
        <f>Start!B40</f>
        <v>18</v>
      </c>
      <c r="B23" s="318" t="str">
        <f>IF(Start!C40&gt;0,Start!C40,"")</f>
        <v/>
      </c>
      <c r="C23" s="314" t="str">
        <f>IF(Nieuw5!H54&gt;0,Nieuw5!H54,"")</f>
        <v/>
      </c>
      <c r="D23" s="314" t="str">
        <f>IF(Nieuw5!H55&gt;0,Nieuw5!H55,"")</f>
        <v/>
      </c>
      <c r="E23" s="314" t="str">
        <f>IF(Nieuw5!H56&gt;0,Nieuw5!H56,"")</f>
        <v/>
      </c>
      <c r="F23" s="314" t="str">
        <f>IF(Nieuw5!H57&gt;0,Nieuw5!H57,"")</f>
        <v/>
      </c>
      <c r="G23" s="314" t="str">
        <f>IF(Nieuw5!H58&gt;0,Nieuw5!H58,"")</f>
        <v/>
      </c>
      <c r="H23" s="314" t="str">
        <f>IF(Nieuw5!H59&gt;0,Nieuw5!H59,"")</f>
        <v/>
      </c>
      <c r="I23" s="314" t="str">
        <f>IF(Nieuw5!H60&gt;0,Nieuw5!H60,"")</f>
        <v/>
      </c>
      <c r="J23" s="314" t="str">
        <f>IF(Nieuw5!H61&gt;0,Nieuw5!H61,"")</f>
        <v/>
      </c>
      <c r="K23" s="314"/>
      <c r="L23" s="314" t="str">
        <f>IF(Nieuw5!H63&gt;0,Nieuw5!H63,"")</f>
        <v/>
      </c>
      <c r="M23" s="314" t="str">
        <f>IF(Nieuw5!H64&gt;0,Nieuw5!H64,"")</f>
        <v/>
      </c>
      <c r="N23" s="314" t="str">
        <f>IF(Nieuw5!H65&gt;0,Nieuw5!H65,"")</f>
        <v/>
      </c>
      <c r="O23" s="314" t="str">
        <f>IF(Nieuw5!H66&gt;0,Nieuw5!H66,"")</f>
        <v/>
      </c>
      <c r="P23" s="314" t="str">
        <f>IF(Nieuw5!H467&gt;0,Nieuw5!H67,"")</f>
        <v/>
      </c>
      <c r="Q23" s="314" t="str">
        <f>IF(Nieuw5!H68&gt;0,Nieuw5!H68,"")</f>
        <v/>
      </c>
      <c r="R23" s="314" t="str">
        <f>IF(Nieuw5!H69&gt;0,Nieuw5!H69,"")</f>
        <v/>
      </c>
      <c r="S23" s="314" t="str">
        <f>IF(Nieuw5!H70&gt;0,Nieuw5!H70,"")</f>
        <v/>
      </c>
      <c r="T23" s="33"/>
      <c r="U23" s="314" t="str">
        <f>IF(Nieuw5!H72&gt;0,Nieuw5!H72,"")</f>
        <v/>
      </c>
      <c r="V23" s="314" t="str">
        <f>IF(Nieuw5!H73&gt;0,Nieuw5!H73,"")</f>
        <v/>
      </c>
    </row>
    <row r="24" spans="1:22" ht="18" customHeight="1" x14ac:dyDescent="0.2">
      <c r="A24" s="313">
        <f>Start!B41</f>
        <v>19</v>
      </c>
      <c r="B24" s="318" t="str">
        <f>IF(Start!C41&gt;0,Start!C41,"")</f>
        <v/>
      </c>
      <c r="C24" s="314" t="str">
        <f>IF(Nieuw6!H54&gt;0,Nieuw6!H54,"")</f>
        <v/>
      </c>
      <c r="D24" s="314" t="str">
        <f>IF(Nieuw6!H55&gt;0,Nieuw6!H55,"")</f>
        <v/>
      </c>
      <c r="E24" s="314" t="str">
        <f>IF(Nieuw6!H56&gt;0,Nieuw6!H56,"")</f>
        <v/>
      </c>
      <c r="F24" s="314" t="str">
        <f>IF(Nieuw6!H57&gt;0,Nieuw6!H57,"")</f>
        <v/>
      </c>
      <c r="G24" s="314" t="str">
        <f>IF(Nieuw6!H58&gt;0,Nieuw6!H58,"")</f>
        <v/>
      </c>
      <c r="H24" s="314" t="str">
        <f>IF(Nieuw6!H59&gt;0,Nieuw6!H59,"")</f>
        <v/>
      </c>
      <c r="I24" s="314" t="str">
        <f>IF(Nieuw6!H60&gt;0,Nieuw6!H60,"")</f>
        <v/>
      </c>
      <c r="J24" s="314" t="str">
        <f>IF(Nieuw6!H61&gt;0,Nieuw6!H61,"")</f>
        <v/>
      </c>
      <c r="K24" s="314" t="str">
        <f>IF(Nieuw6!H62&gt;0,Nieuw6!H62,"")</f>
        <v/>
      </c>
      <c r="L24" s="314" t="str">
        <f>IF(Nieuw6!H63&gt;0,Nieuw6!H63,"")</f>
        <v/>
      </c>
      <c r="M24" s="314" t="str">
        <f>IF(Nieuw6!H64&gt;0,Nieuw6!H64,"")</f>
        <v/>
      </c>
      <c r="N24" s="314" t="str">
        <f>IF(Nieuw6!H65&gt;0,Nieuw6!H65,"")</f>
        <v/>
      </c>
      <c r="O24" s="314" t="str">
        <f>IF(Nieuw6!H66&gt;0,Nieuw6!H66,"")</f>
        <v/>
      </c>
      <c r="P24" s="314" t="str">
        <f>IF(Nieuw6!H67&gt;0,Nieuw6!H67,"")</f>
        <v/>
      </c>
      <c r="Q24" s="314" t="str">
        <f>IF(Nieuw6!H68&gt;0,Nieuw6!H68,"")</f>
        <v/>
      </c>
      <c r="R24" s="314" t="str">
        <f>IF(Nieuw6!H69&gt;0,Nieuw6!H69,"")</f>
        <v/>
      </c>
      <c r="S24" s="314" t="str">
        <f>IF(Nieuw6!H70&gt;0,Nieuw6!H70,"")</f>
        <v/>
      </c>
      <c r="T24" s="314" t="str">
        <f>IF(Nieuw6!H71&gt;0,Nieuw6!H71,"")</f>
        <v/>
      </c>
      <c r="U24" s="33"/>
      <c r="V24" s="314" t="str">
        <f>IF(Nieuw6!H73&gt;0,Nieuw6!H73,"")</f>
        <v/>
      </c>
    </row>
    <row r="25" spans="1:22" ht="18" customHeight="1" x14ac:dyDescent="0.2">
      <c r="A25" s="313">
        <f>Start!B42</f>
        <v>20</v>
      </c>
      <c r="B25" s="318" t="str">
        <f>IF(Start!C42&gt;0,Start!C42,"")</f>
        <v/>
      </c>
      <c r="C25" s="314" t="str">
        <f>IF(Nieuw7!H54&gt;0,Nieuw7!H54,"")</f>
        <v/>
      </c>
      <c r="D25" s="314" t="str">
        <f>IF(Nieuw7!H55&gt;0,Nieuw7!H55,"")</f>
        <v/>
      </c>
      <c r="E25" s="314" t="str">
        <f>IF(Nieuw7!H56&gt;0,Nieuw7!H56,"")</f>
        <v/>
      </c>
      <c r="F25" s="314" t="str">
        <f>IF(Nieuw7!H57&gt;0,Nieuw7!H57,"")</f>
        <v/>
      </c>
      <c r="G25" s="314" t="str">
        <f>IF(Nieuw7!H58&gt;0,Nieuw7!H58,"")</f>
        <v/>
      </c>
      <c r="H25" s="314" t="str">
        <f>IF(Nieuw7!H59&gt;0,Nieuw7!H59,"")</f>
        <v/>
      </c>
      <c r="I25" s="314" t="str">
        <f>IF(Nieuw7!H60&gt;0,Nieuw7!H60,"")</f>
        <v/>
      </c>
      <c r="J25" s="314" t="str">
        <f>IF(Nieuw7!H61&gt;0,Nieuw7!H61,"")</f>
        <v/>
      </c>
      <c r="K25" s="314" t="str">
        <f>IF(Nieuw7!H62&gt;0,Nieuw7!H62,"")</f>
        <v/>
      </c>
      <c r="L25" s="314" t="str">
        <f>IF(Nieuw7!H63&gt;0,Nieuw7!H63,"")</f>
        <v/>
      </c>
      <c r="M25" s="314" t="str">
        <f>IF(Nieuw7!H64&gt;0,Nieuw7!H64,"")</f>
        <v/>
      </c>
      <c r="N25" s="314" t="str">
        <f>IF(Nieuw7!H65&gt;0,Nieuw7!H65,"")</f>
        <v/>
      </c>
      <c r="O25" s="314" t="str">
        <f>IF(Nieuw7!H66&gt;0,Nieuw7!H66,"")</f>
        <v/>
      </c>
      <c r="P25" s="314" t="str">
        <f>IF(Nieuw7!H67&gt;0,Nieuw7!H67,"")</f>
        <v/>
      </c>
      <c r="Q25" s="314" t="str">
        <f>IF(Nieuw7!H68&gt;0,Nieuw7!H68,"")</f>
        <v/>
      </c>
      <c r="R25" s="314" t="str">
        <f>IF(Nieuw7!H69&gt;0,Nieuw7!H69,"")</f>
        <v/>
      </c>
      <c r="S25" s="314" t="str">
        <f>IF(Nieuw7!H70&gt;0,Nieuw7!H70,"")</f>
        <v/>
      </c>
      <c r="T25" s="314" t="str">
        <f>IF(Nieuw7!H71&gt;0,Nieuw7!H71,"")</f>
        <v/>
      </c>
      <c r="U25" s="314" t="str">
        <f>IF(Nieuw7!H72&gt;0,Nieuw7!H72,"")</f>
        <v/>
      </c>
      <c r="V25" s="33"/>
    </row>
    <row r="26" spans="1:22" x14ac:dyDescent="0.2">
      <c r="B26" t="s">
        <v>252</v>
      </c>
      <c r="C26" s="389">
        <f>SUM(C6:C25)</f>
        <v>0</v>
      </c>
      <c r="D26" s="389">
        <f t="shared" ref="D26:V26" si="0">SUM(D6:D25)</f>
        <v>0</v>
      </c>
      <c r="E26" s="389">
        <f t="shared" si="0"/>
        <v>0</v>
      </c>
      <c r="F26" s="389">
        <f t="shared" si="0"/>
        <v>0</v>
      </c>
      <c r="G26" s="389">
        <f t="shared" si="0"/>
        <v>0</v>
      </c>
      <c r="H26" s="389">
        <f t="shared" si="0"/>
        <v>0</v>
      </c>
      <c r="I26" s="389">
        <f t="shared" si="0"/>
        <v>0</v>
      </c>
      <c r="J26" s="389">
        <f t="shared" si="0"/>
        <v>0</v>
      </c>
      <c r="K26" s="389">
        <f t="shared" si="0"/>
        <v>0</v>
      </c>
      <c r="L26" s="389">
        <f t="shared" si="0"/>
        <v>0</v>
      </c>
      <c r="M26" s="389">
        <f t="shared" si="0"/>
        <v>0</v>
      </c>
      <c r="N26" s="389">
        <f t="shared" si="0"/>
        <v>0</v>
      </c>
      <c r="O26" s="389">
        <f t="shared" si="0"/>
        <v>0</v>
      </c>
      <c r="P26" s="389">
        <f t="shared" si="0"/>
        <v>0</v>
      </c>
      <c r="Q26" s="389">
        <f t="shared" si="0"/>
        <v>0</v>
      </c>
      <c r="R26" s="389">
        <f t="shared" si="0"/>
        <v>0</v>
      </c>
      <c r="S26" s="389">
        <f t="shared" si="0"/>
        <v>0</v>
      </c>
      <c r="T26" s="389">
        <f t="shared" si="0"/>
        <v>0</v>
      </c>
      <c r="U26" s="389">
        <f t="shared" si="0"/>
        <v>0</v>
      </c>
      <c r="V26" s="389">
        <f t="shared" si="0"/>
        <v>0</v>
      </c>
    </row>
    <row r="27" spans="1:22" x14ac:dyDescent="0.2">
      <c r="B27" t="s">
        <v>257</v>
      </c>
      <c r="C27" s="390">
        <f>'Matrix 5'!C27+C26</f>
        <v>0</v>
      </c>
      <c r="D27" s="389">
        <f>'Matrix 5'!D27+D26</f>
        <v>0</v>
      </c>
      <c r="E27" s="389">
        <f>'Matrix 5'!E27+E26</f>
        <v>0</v>
      </c>
      <c r="F27" s="389">
        <f>'Matrix 5'!F27+F26</f>
        <v>0</v>
      </c>
      <c r="G27" s="389">
        <f>'Matrix 5'!G27+G26</f>
        <v>0</v>
      </c>
      <c r="H27" s="389">
        <f>'Matrix 5'!H27+H26</f>
        <v>0</v>
      </c>
      <c r="I27" s="389">
        <f>'Matrix 5'!I27+I26</f>
        <v>0</v>
      </c>
      <c r="J27" s="390">
        <f>'Matrix 5'!J27+J26</f>
        <v>0</v>
      </c>
      <c r="K27" s="389">
        <f>'Matrix 5'!K27+K26</f>
        <v>0</v>
      </c>
      <c r="L27" s="389">
        <f>'Matrix 5'!L27+L26</f>
        <v>0</v>
      </c>
      <c r="M27" s="389">
        <f>'Matrix 5'!M27+M26</f>
        <v>0</v>
      </c>
      <c r="N27" s="389">
        <f>'Matrix 5'!N27+N26</f>
        <v>0</v>
      </c>
      <c r="O27" s="390">
        <f>'Matrix 5'!O27+O26</f>
        <v>0</v>
      </c>
      <c r="P27" s="390">
        <f>'Matrix 5'!P27+P26</f>
        <v>0</v>
      </c>
      <c r="Q27" s="390">
        <f>'Matrix 5'!Q27+Q26</f>
        <v>0</v>
      </c>
      <c r="R27" s="389">
        <f>'Matrix 5'!R27+R26</f>
        <v>0</v>
      </c>
      <c r="S27" s="389">
        <f>'Matrix 5'!S27+S26</f>
        <v>0</v>
      </c>
      <c r="T27" s="389">
        <f>'Matrix 5'!T27+T26</f>
        <v>0</v>
      </c>
      <c r="U27" s="389">
        <f>'Matrix 5'!U27+U26</f>
        <v>0</v>
      </c>
      <c r="V27" s="389">
        <f>'Matrix 5'!V27+V26</f>
        <v>0</v>
      </c>
    </row>
  </sheetData>
  <sheetProtection sheet="1" objects="1" scenarios="1"/>
  <mergeCells count="2">
    <mergeCell ref="A1:C1"/>
    <mergeCell ref="P2:V2"/>
  </mergeCells>
  <pageMargins left="0.59055118110236227" right="0.39370078740157483" top="0.47244094488188981" bottom="0.47244094488188981" header="0.51181102362204722" footer="0.51181102362204722"/>
  <pageSetup paperSize="9" scale="98" orientation="landscape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7" sqref="B7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6"/>
      <c r="B1" s="7" t="str">
        <f>(Start!C5)</f>
        <v>Recreatieclub Tiona</v>
      </c>
      <c r="C1" s="8"/>
      <c r="D1" s="8"/>
      <c r="E1" s="8"/>
      <c r="F1" s="8"/>
      <c r="G1" s="7" t="str">
        <f>(Start!C6)</f>
        <v>Competitie Driebanden klein</v>
      </c>
      <c r="H1" s="8"/>
      <c r="I1" s="8"/>
      <c r="J1" s="8"/>
      <c r="K1" s="8"/>
      <c r="L1" s="9"/>
    </row>
    <row r="2" spans="1:12" x14ac:dyDescent="0.2">
      <c r="A2" s="5"/>
      <c r="B2" s="3"/>
      <c r="C2" s="3"/>
      <c r="D2" s="3"/>
      <c r="E2" s="4" t="str">
        <f>(Start!C7)</f>
        <v>Seizoen 2017-2018</v>
      </c>
      <c r="F2" s="3"/>
      <c r="G2" s="3"/>
      <c r="H2" s="3"/>
      <c r="I2" s="3"/>
      <c r="J2" s="3"/>
      <c r="K2" s="3"/>
      <c r="L2" s="10"/>
    </row>
    <row r="3" spans="1:12" x14ac:dyDescent="0.2">
      <c r="A3" s="84" t="s">
        <v>6</v>
      </c>
      <c r="B3" s="85" t="s">
        <v>6</v>
      </c>
      <c r="C3" s="69"/>
      <c r="D3" s="69"/>
      <c r="E3" s="69"/>
      <c r="F3" s="86" t="s">
        <v>20</v>
      </c>
      <c r="G3" s="85" t="str">
        <f>Start!C23</f>
        <v>Peter van Alderen</v>
      </c>
      <c r="H3" s="69"/>
      <c r="I3" s="87" t="s">
        <v>6</v>
      </c>
      <c r="J3" s="69"/>
      <c r="K3" s="69"/>
      <c r="L3" s="76"/>
    </row>
    <row r="4" spans="1:12" x14ac:dyDescent="0.2">
      <c r="A4" s="88" t="str">
        <f>Start!E22</f>
        <v>1e ronde</v>
      </c>
      <c r="B4" s="69"/>
      <c r="C4" s="89" t="s">
        <v>18</v>
      </c>
      <c r="D4" s="69"/>
      <c r="E4" s="85">
        <f>Start!E23</f>
        <v>12</v>
      </c>
      <c r="F4" s="69"/>
      <c r="G4" s="88" t="str">
        <f>Start!G22</f>
        <v>2e ronde</v>
      </c>
      <c r="H4" s="69"/>
      <c r="I4" s="89" t="s">
        <v>18</v>
      </c>
      <c r="J4" s="69"/>
      <c r="K4" s="85">
        <f>Start!G23</f>
        <v>12</v>
      </c>
      <c r="L4" s="76"/>
    </row>
    <row r="5" spans="1:12" x14ac:dyDescent="0.2">
      <c r="A5" s="90" t="s">
        <v>19</v>
      </c>
      <c r="B5" s="91" t="s">
        <v>12</v>
      </c>
      <c r="C5" s="91" t="s">
        <v>13</v>
      </c>
      <c r="D5" s="91" t="s">
        <v>14</v>
      </c>
      <c r="E5" s="91" t="s">
        <v>15</v>
      </c>
      <c r="F5" s="91" t="s">
        <v>16</v>
      </c>
      <c r="G5" s="92" t="s">
        <v>19</v>
      </c>
      <c r="H5" s="91" t="s">
        <v>12</v>
      </c>
      <c r="I5" s="91" t="s">
        <v>13</v>
      </c>
      <c r="J5" s="91" t="s">
        <v>14</v>
      </c>
      <c r="K5" s="91" t="s">
        <v>15</v>
      </c>
      <c r="L5" s="91" t="s">
        <v>16</v>
      </c>
    </row>
    <row r="6" spans="1:12" x14ac:dyDescent="0.2">
      <c r="A6" s="306" t="str">
        <f>IF(Start!C23&gt;0,Start!C23,"")</f>
        <v>Peter van Alderen</v>
      </c>
      <c r="B6" s="305"/>
      <c r="C6" s="307" t="str">
        <f>IF(B6&gt;0,Start!C8,"")</f>
        <v/>
      </c>
      <c r="D6" s="305"/>
      <c r="E6" s="307" t="str">
        <f>IF(B6&gt;0,ROUNDDOWN(B6/E4*10,0),"")</f>
        <v/>
      </c>
      <c r="F6" s="308" t="str">
        <f>IF(B6&gt;0,B6/C6,"")</f>
        <v/>
      </c>
      <c r="G6" s="306" t="str">
        <f>IF(Start!C23&gt;0,Start!C23,"")</f>
        <v>Peter van Alderen</v>
      </c>
      <c r="H6" s="305"/>
      <c r="I6" s="307" t="str">
        <f>IF(H6&gt;0,Start!C8,"")</f>
        <v/>
      </c>
      <c r="J6" s="305"/>
      <c r="K6" s="307" t="str">
        <f>IF(H6&gt;0,ROUNDDOWN(H6/K4*10,0),"")</f>
        <v/>
      </c>
      <c r="L6" s="308" t="str">
        <f>IF(H6&gt;0,H6/I6,"")</f>
        <v/>
      </c>
    </row>
    <row r="7" spans="1:12" x14ac:dyDescent="0.2">
      <c r="A7" s="9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9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9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9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9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9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9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9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9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9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9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9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9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9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9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9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9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9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9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9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9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9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9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9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9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9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9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9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9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9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9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9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9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9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9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9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9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9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90" t="s">
        <v>17</v>
      </c>
      <c r="B26" s="94">
        <f>SUM(B6:B25)</f>
        <v>0</v>
      </c>
      <c r="C26" s="94">
        <f>SUM(C6:C25)</f>
        <v>0</v>
      </c>
      <c r="D26" s="94">
        <f>MAX(D6:D25)</f>
        <v>0</v>
      </c>
      <c r="E26" s="95">
        <f>SUM(E6:E25)</f>
        <v>0</v>
      </c>
      <c r="F26" s="96" t="str">
        <f>IF(B26&gt;0,B26/C26,"")</f>
        <v/>
      </c>
      <c r="G26" s="90" t="s">
        <v>17</v>
      </c>
      <c r="H26" s="94">
        <f>SUM(H6:H25)</f>
        <v>0</v>
      </c>
      <c r="I26" s="94">
        <f>SUM(I6:I25)</f>
        <v>0</v>
      </c>
      <c r="J26" s="94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84" t="s">
        <v>6</v>
      </c>
      <c r="B27" s="85" t="s">
        <v>6</v>
      </c>
      <c r="C27" s="69"/>
      <c r="D27" s="69"/>
      <c r="E27" s="69"/>
      <c r="F27" s="86" t="s">
        <v>20</v>
      </c>
      <c r="G27" s="85" t="str">
        <f>Start!C23</f>
        <v>Peter van Alderen</v>
      </c>
      <c r="H27" s="69"/>
      <c r="I27" s="87" t="s">
        <v>6</v>
      </c>
      <c r="J27" s="69"/>
      <c r="K27" s="97"/>
      <c r="L27" s="98"/>
    </row>
    <row r="28" spans="1:12" x14ac:dyDescent="0.2">
      <c r="A28" s="88" t="str">
        <f>Start!I22</f>
        <v>3e ronde</v>
      </c>
      <c r="B28" s="69"/>
      <c r="C28" s="89" t="s">
        <v>18</v>
      </c>
      <c r="D28" s="69"/>
      <c r="E28" s="85">
        <f>Start!I23</f>
        <v>12</v>
      </c>
      <c r="F28" s="69"/>
      <c r="G28" s="88" t="str">
        <f>Start!K22</f>
        <v>4e ronde</v>
      </c>
      <c r="H28" s="69"/>
      <c r="I28" s="89" t="s">
        <v>18</v>
      </c>
      <c r="J28" s="69"/>
      <c r="K28" s="85">
        <f>Start!K23</f>
        <v>12</v>
      </c>
      <c r="L28" s="76"/>
    </row>
    <row r="29" spans="1:12" x14ac:dyDescent="0.2">
      <c r="A29" s="90" t="s">
        <v>19</v>
      </c>
      <c r="B29" s="91" t="s">
        <v>12</v>
      </c>
      <c r="C29" s="91" t="s">
        <v>13</v>
      </c>
      <c r="D29" s="91" t="s">
        <v>14</v>
      </c>
      <c r="E29" s="91" t="s">
        <v>15</v>
      </c>
      <c r="F29" s="91" t="s">
        <v>16</v>
      </c>
      <c r="G29" s="92" t="s">
        <v>19</v>
      </c>
      <c r="H29" s="91" t="s">
        <v>12</v>
      </c>
      <c r="I29" s="91" t="s">
        <v>13</v>
      </c>
      <c r="J29" s="91" t="s">
        <v>14</v>
      </c>
      <c r="K29" s="91" t="s">
        <v>15</v>
      </c>
      <c r="L29" s="91" t="s">
        <v>16</v>
      </c>
    </row>
    <row r="30" spans="1:12" x14ac:dyDescent="0.2">
      <c r="A30" s="309" t="str">
        <f>IF(Start!C23&gt;0,Start!C23,"")</f>
        <v>Peter van Alderen</v>
      </c>
      <c r="B30" s="305"/>
      <c r="C30" s="307" t="str">
        <f>IF(B30&gt;0,Start!C8,"")</f>
        <v/>
      </c>
      <c r="D30" s="305"/>
      <c r="E30" s="307" t="str">
        <f>IF(B30&gt;0,ROUNDDOWN(B30/E28*10,0),"")</f>
        <v/>
      </c>
      <c r="F30" s="308" t="str">
        <f>IF(B30&gt;0,B30/C30,"")</f>
        <v/>
      </c>
      <c r="G30" s="306" t="str">
        <f>IF(Start!C23&gt;0,Start!C23,"")</f>
        <v>Peter van Alderen</v>
      </c>
      <c r="H30" s="305"/>
      <c r="I30" s="307" t="str">
        <f>IF(H30&gt;0,Start!C8,"")</f>
        <v/>
      </c>
      <c r="J30" s="305"/>
      <c r="K30" s="307" t="str">
        <f>IF(H30&gt;0,ROUNDDOWN(H30/K28*10,0),"")</f>
        <v/>
      </c>
      <c r="L30" s="308" t="str">
        <f>IF(H30&gt;0,H30/I30,"")</f>
        <v/>
      </c>
    </row>
    <row r="31" spans="1:12" x14ac:dyDescent="0.2">
      <c r="A31" s="9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9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9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9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9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9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9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9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9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9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9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9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9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9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9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9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9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9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9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9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9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9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9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9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9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9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9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9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9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9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9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9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9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9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9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9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9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9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90" t="s">
        <v>17</v>
      </c>
      <c r="B50" s="94">
        <f>SUM(B30:B49)</f>
        <v>0</v>
      </c>
      <c r="C50" s="94">
        <f>SUM(C30:C49)</f>
        <v>0</v>
      </c>
      <c r="D50" s="94">
        <f>MAX(D30:D49)</f>
        <v>0</v>
      </c>
      <c r="E50" s="95">
        <f>SUM(E30:E49)</f>
        <v>0</v>
      </c>
      <c r="F50" s="96" t="str">
        <f>IF(B50&gt;0,B50/C50,"")</f>
        <v/>
      </c>
      <c r="G50" s="90" t="s">
        <v>17</v>
      </c>
      <c r="H50" s="94">
        <f>SUM(H30:H49)</f>
        <v>0</v>
      </c>
      <c r="I50" s="94">
        <f>SUM(I30:I49)</f>
        <v>0</v>
      </c>
      <c r="J50" s="94">
        <f>MAX(J30:J49)</f>
        <v>0</v>
      </c>
      <c r="K50" s="94">
        <f>SUM(K30:K49)</f>
        <v>0</v>
      </c>
      <c r="L50" s="99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Start!C23</f>
        <v>Peter van Alderen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Start!M23</f>
        <v>12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Start!O23</f>
        <v>12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309" t="str">
        <f>IF(Start!C23&gt;0,Start!C23,"")</f>
        <v>Peter van Alderen</v>
      </c>
      <c r="B54" s="305"/>
      <c r="C54" s="307" t="str">
        <f>IF(B54&gt;0,Start!C8,"")</f>
        <v/>
      </c>
      <c r="D54" s="305"/>
      <c r="E54" s="307" t="str">
        <f>IF(B54&gt;0,ROUNDDOWN(B54/E52*10,0),"")</f>
        <v/>
      </c>
      <c r="F54" s="308" t="str">
        <f>IF(B54&gt;0,B54/C54,"")</f>
        <v/>
      </c>
      <c r="G54" s="306" t="str">
        <f>IF(Start!C23&gt;0,Start!C23,"")</f>
        <v>Peter van Alderen</v>
      </c>
      <c r="H54" s="305"/>
      <c r="I54" s="307" t="str">
        <f>IF(H54&gt;0,Start!C8,"")</f>
        <v/>
      </c>
      <c r="J54" s="305"/>
      <c r="K54" s="307" t="str">
        <f>IF(H54&gt;0,ROUNDDOWN(H54/K52*10,0),"")</f>
        <v/>
      </c>
      <c r="L54" s="308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108"/>
      <c r="B1" s="109" t="str">
        <f>(Start!C5)</f>
        <v>Recreatieclub Tiona</v>
      </c>
      <c r="C1" s="110"/>
      <c r="D1" s="110"/>
      <c r="E1" s="110"/>
      <c r="F1" s="110"/>
      <c r="G1" s="109" t="str">
        <f>(Start!C6)</f>
        <v>Competitie Driebanden klein</v>
      </c>
      <c r="H1" s="110"/>
      <c r="I1" s="110"/>
      <c r="J1" s="110"/>
      <c r="K1" s="110"/>
      <c r="L1" s="111"/>
    </row>
    <row r="2" spans="1:12" x14ac:dyDescent="0.2">
      <c r="A2" s="112"/>
      <c r="B2" s="113"/>
      <c r="C2" s="113"/>
      <c r="D2" s="113"/>
      <c r="E2" s="114" t="str">
        <f>(Start!C7)</f>
        <v>Seizoen 2017-2018</v>
      </c>
      <c r="F2" s="113"/>
      <c r="G2" s="113"/>
      <c r="H2" s="113"/>
      <c r="I2" s="113"/>
      <c r="J2" s="113"/>
      <c r="K2" s="113"/>
      <c r="L2" s="115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Start!C24</f>
        <v>Henk Baron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Start!E24</f>
        <v>9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Start!G24</f>
        <v>9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310" t="str">
        <f>IF(Start!C24&gt;0,Start!C24,"")</f>
        <v>Henk Baron</v>
      </c>
      <c r="B7" s="305"/>
      <c r="C7" s="307" t="str">
        <f>IF(B7&gt;0,Start!C8,"")</f>
        <v/>
      </c>
      <c r="D7" s="305"/>
      <c r="E7" s="307" t="str">
        <f>IF(B7&gt;0,ROUNDDOWN(B7/E4*10,0),"")</f>
        <v/>
      </c>
      <c r="F7" s="308" t="str">
        <f>IF(B7&gt;0,B7/C7,"")</f>
        <v/>
      </c>
      <c r="G7" s="310" t="str">
        <f>IF(Start!C24&gt;0,Start!C24,"")</f>
        <v>Henk Baron</v>
      </c>
      <c r="H7" s="305"/>
      <c r="I7" s="307" t="str">
        <f>IF(H7&gt;0,Start!C8,"")</f>
        <v/>
      </c>
      <c r="J7" s="305"/>
      <c r="K7" s="307" t="str">
        <f>IF(H7&gt;0,ROUNDDOWN(H7/K4*10,0),"")</f>
        <v/>
      </c>
      <c r="L7" s="308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Start!C24</f>
        <v>Henk Baron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Start!I24</f>
        <v>9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Start!K24</f>
        <v>9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310" t="str">
        <f>IF(Start!C24&gt;0,Start!C24,"")</f>
        <v>Henk Baron</v>
      </c>
      <c r="B31" s="305"/>
      <c r="C31" s="307" t="str">
        <f>IF(B31&gt;0,Start!C8,"")</f>
        <v/>
      </c>
      <c r="D31" s="305"/>
      <c r="E31" s="307" t="str">
        <f>IF(B31&gt;0,ROUNDDOWN(B31/E28*10,0),"")</f>
        <v/>
      </c>
      <c r="F31" s="308" t="str">
        <f>IF(B31&gt;0,B31/C31,"")</f>
        <v/>
      </c>
      <c r="G31" s="310" t="str">
        <f>IF(Start!C24&gt;0,Start!C24,"")</f>
        <v>Henk Baron</v>
      </c>
      <c r="H31" s="305"/>
      <c r="I31" s="307" t="str">
        <f>IF(H31&gt;0,Start!C8,"")</f>
        <v/>
      </c>
      <c r="J31" s="305"/>
      <c r="K31" s="307" t="str">
        <f>IF(H31&gt;0,ROUNDDOWN(H31/K28*10,0),"")</f>
        <v/>
      </c>
      <c r="L31" s="308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Start!C24</f>
        <v>Henk Baron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Start!M24</f>
        <v>9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Start!O24</f>
        <v>9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135"/>
      <c r="B1" s="136" t="str">
        <f>(Start!C5)</f>
        <v>Recreatieclub Tiona</v>
      </c>
      <c r="C1" s="137"/>
      <c r="D1" s="137"/>
      <c r="E1" s="137"/>
      <c r="F1" s="137"/>
      <c r="G1" s="136" t="str">
        <f>(Start!C6)</f>
        <v>Competitie Driebanden klein</v>
      </c>
      <c r="H1" s="137"/>
      <c r="I1" s="137"/>
      <c r="J1" s="137"/>
      <c r="K1" s="137"/>
      <c r="L1" s="138"/>
    </row>
    <row r="2" spans="1:12" x14ac:dyDescent="0.2">
      <c r="A2" s="139"/>
      <c r="B2" s="140"/>
      <c r="C2" s="140"/>
      <c r="D2" s="140"/>
      <c r="E2" s="141" t="str">
        <f>(Start!C7)</f>
        <v>Seizoen 2017-2018</v>
      </c>
      <c r="F2" s="140"/>
      <c r="G2" s="140"/>
      <c r="H2" s="140"/>
      <c r="I2" s="140"/>
      <c r="J2" s="140"/>
      <c r="K2" s="140"/>
      <c r="L2" s="142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Start!C25</f>
        <v>Cor vd Berg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Start!E25</f>
        <v>9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Start!G25</f>
        <v>9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310" t="str">
        <f>IF(Start!C25&gt;0,Start!C25,"")</f>
        <v>Cor vd Berg</v>
      </c>
      <c r="B8" s="305"/>
      <c r="C8" s="307" t="str">
        <f>IF(B8&gt;0,Start!C8,"")</f>
        <v/>
      </c>
      <c r="D8" s="305"/>
      <c r="E8" s="307" t="str">
        <f>IF(B8&gt;0,ROUNDDOWN(B8/E4*10,0),"")</f>
        <v/>
      </c>
      <c r="F8" s="308" t="str">
        <f t="shared" ref="F8:F25" si="0">IF(B8&gt;0,B8/C8,"")</f>
        <v/>
      </c>
      <c r="G8" s="310" t="str">
        <f>IF(Start!C25&gt;0,Start!C25,"")</f>
        <v>Cor vd Berg</v>
      </c>
      <c r="H8" s="305"/>
      <c r="I8" s="307" t="str">
        <f>IF(H8&gt;0,Start!C8,"")</f>
        <v/>
      </c>
      <c r="J8" s="305"/>
      <c r="K8" s="307" t="str">
        <f>IF(H8&gt;0,ROUNDDOWN(H8/K4*10,0),"")</f>
        <v/>
      </c>
      <c r="L8" s="308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Start!C25</f>
        <v>Cor vd Berg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Start!I25</f>
        <v>9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Start!K25</f>
        <v>9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310" t="str">
        <f>IF(Start!C25&gt;0,Start!C25,"")</f>
        <v>Cor vd Berg</v>
      </c>
      <c r="B32" s="305"/>
      <c r="C32" s="307" t="str">
        <f>IF(B32&gt;0,Start!C8,"")</f>
        <v/>
      </c>
      <c r="D32" s="305"/>
      <c r="E32" s="307" t="str">
        <f>IF(B32&gt;0,ROUNDDOWN(B32/E28*10,0),"")</f>
        <v/>
      </c>
      <c r="F32" s="308" t="str">
        <f t="shared" ref="F32:F49" si="2">IF(B32&gt;0,B32/C32,"")</f>
        <v/>
      </c>
      <c r="G32" s="310" t="str">
        <f>IF(Start!C25&gt;0,Start!C25,"")</f>
        <v>Cor vd Berg</v>
      </c>
      <c r="H32" s="305"/>
      <c r="I32" s="307" t="str">
        <f>IF(H32&gt;0,Start!C8,"")</f>
        <v/>
      </c>
      <c r="J32" s="305"/>
      <c r="K32" s="307" t="str">
        <f>IF(H32&gt;0,ROUNDDOWN(H32/K28*10,0),"")</f>
        <v/>
      </c>
      <c r="L32" s="308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1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Start!C25</f>
        <v>Cor vd Berg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Start!M25</f>
        <v>9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Start!O25</f>
        <v>9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309" t="str">
        <f>IF(Start!C25&gt;0,Start!C25,"")</f>
        <v>Cor vd Berg</v>
      </c>
      <c r="B56" s="305"/>
      <c r="C56" s="307" t="str">
        <f>IF(B56&gt;0,Start!C8,"")</f>
        <v/>
      </c>
      <c r="D56" s="305"/>
      <c r="E56" s="307" t="str">
        <f>IF(B56&gt;0,ROUNDDOWN(B56/E52*10,0),"")</f>
        <v/>
      </c>
      <c r="F56" s="308" t="str">
        <f t="shared" ref="F56:F73" si="4">IF(B56&gt;0,B56/C56,"")</f>
        <v/>
      </c>
      <c r="G56" s="309" t="str">
        <f>IF(Start!C25&gt;0,Start!C25,"")</f>
        <v>Cor vd Berg</v>
      </c>
      <c r="H56" s="305"/>
      <c r="I56" s="307" t="str">
        <f>IF(H56&gt;0,Start!C8,"")</f>
        <v/>
      </c>
      <c r="J56" s="305"/>
      <c r="K56" s="307" t="str">
        <f>IF(H56&gt;0,ROUNDDOWN(H56/K52*10,0),"")</f>
        <v/>
      </c>
      <c r="L56" s="308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7" sqref="B7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135"/>
      <c r="B1" s="136" t="str">
        <f>(Start!C5)</f>
        <v>Recreatieclub Tiona</v>
      </c>
      <c r="C1" s="137"/>
      <c r="D1" s="137"/>
      <c r="E1" s="137"/>
      <c r="F1" s="137"/>
      <c r="G1" s="136" t="str">
        <f>(Start!C6)</f>
        <v>Competitie Driebanden klein</v>
      </c>
      <c r="H1" s="137"/>
      <c r="I1" s="137"/>
      <c r="J1" s="137"/>
      <c r="K1" s="137"/>
      <c r="L1" s="138"/>
    </row>
    <row r="2" spans="1:12" x14ac:dyDescent="0.2">
      <c r="A2" s="139"/>
      <c r="B2" s="140"/>
      <c r="C2" s="140"/>
      <c r="D2" s="140"/>
      <c r="E2" s="141" t="str">
        <f>(Start!C7)</f>
        <v>Seizoen 2017-2018</v>
      </c>
      <c r="F2" s="140"/>
      <c r="G2" s="140"/>
      <c r="H2" s="140"/>
      <c r="I2" s="140"/>
      <c r="J2" s="140"/>
      <c r="K2" s="140"/>
      <c r="L2" s="142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Start!C26</f>
        <v>Daan Bergink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Start!E26</f>
        <v>13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Start!G26</f>
        <v>13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310" t="str">
        <f>IF(Start!C26&gt;0,Start!C26,"")</f>
        <v>Daan Bergink</v>
      </c>
      <c r="B9" s="305"/>
      <c r="C9" s="307" t="str">
        <f>IF(B9&gt;0,Start!C8,"")</f>
        <v/>
      </c>
      <c r="D9" s="305"/>
      <c r="E9" s="307" t="str">
        <f>IF(B9&gt;0,ROUNDDOWN(B9/E4*10,0),"")</f>
        <v/>
      </c>
      <c r="F9" s="308" t="str">
        <f t="shared" si="0"/>
        <v/>
      </c>
      <c r="G9" s="310" t="str">
        <f>IF(Start!C26&gt;0,Start!C26,"")</f>
        <v>Daan Bergink</v>
      </c>
      <c r="H9" s="305"/>
      <c r="I9" s="307" t="str">
        <f>IF(H9&gt;0,Start!C8,"")</f>
        <v/>
      </c>
      <c r="J9" s="305"/>
      <c r="K9" s="307" t="str">
        <f>IF(H9&gt;0,ROUNDDOWN(H9/K4*10,0),"")</f>
        <v/>
      </c>
      <c r="L9" s="308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Start!C26</f>
        <v>Daan Bergink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Start!I26</f>
        <v>13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Start!K26</f>
        <v>13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310" t="str">
        <f>IF(Start!C26&gt;0,Start!C26,"")</f>
        <v>Daan Bergink</v>
      </c>
      <c r="B33" s="305"/>
      <c r="C33" s="307" t="str">
        <f>IF(B33&gt;0,Start!C8,"")</f>
        <v/>
      </c>
      <c r="D33" s="305"/>
      <c r="E33" s="307" t="str">
        <f>IF(B33&gt;0,ROUNDDOWN(B33/E28*10,0),"")</f>
        <v/>
      </c>
      <c r="F33" s="308" t="str">
        <f t="shared" si="2"/>
        <v/>
      </c>
      <c r="G33" s="310" t="str">
        <f>IF(Start!C26&gt;0,Start!C26,"")</f>
        <v>Daan Bergink</v>
      </c>
      <c r="H33" s="305"/>
      <c r="I33" s="307" t="str">
        <f>IF(H33&gt;0,Start!C8,"")</f>
        <v/>
      </c>
      <c r="J33" s="305"/>
      <c r="K33" s="307" t="str">
        <f>IF(H33&gt;0,ROUNDDOWN(H33/K28*10,0),"")</f>
        <v/>
      </c>
      <c r="L33" s="308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Start!C26</f>
        <v>Daan Bergink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Start!M26</f>
        <v>13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Start!O26</f>
        <v>13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309" t="str">
        <f>IF(Start!C26&gt;0,Start!C26,"")</f>
        <v>Daan Bergink</v>
      </c>
      <c r="B57" s="305"/>
      <c r="C57" s="307" t="str">
        <f>IF(B57&gt;0,Start!C8,"")</f>
        <v/>
      </c>
      <c r="D57" s="305"/>
      <c r="E57" s="307" t="str">
        <f>IF(B57&gt;0,ROUNDDOWN(B57/E52*10,0),"")</f>
        <v/>
      </c>
      <c r="F57" s="308" t="str">
        <f t="shared" si="4"/>
        <v/>
      </c>
      <c r="G57" s="309" t="str">
        <f>IF(Start!C26&gt;0,Start!C26,"")</f>
        <v>Daan Bergink</v>
      </c>
      <c r="H57" s="305"/>
      <c r="I57" s="307" t="str">
        <f>IF(H57&gt;0,Start!C8,"")</f>
        <v/>
      </c>
      <c r="J57" s="305"/>
      <c r="K57" s="307" t="str">
        <f>IF(H57&gt;0,ROUNDDOWN(H57/K52*10,0),"")</f>
        <v/>
      </c>
      <c r="L57" s="308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Start!C27</f>
        <v>Luciën Bressers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Start!E27</f>
        <v>13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Start!G27</f>
        <v>13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310" t="str">
        <f>IF(Start!C27&gt;0,Start!C27,"")</f>
        <v>Luciën Bressers</v>
      </c>
      <c r="B10" s="305"/>
      <c r="C10" s="307" t="str">
        <f>IF(B10&gt;0,Start!C8,"")</f>
        <v/>
      </c>
      <c r="D10" s="305"/>
      <c r="E10" s="307" t="str">
        <f>IF(B10&gt;0,ROUNDDOWN(B10/E4*10,0),"")</f>
        <v/>
      </c>
      <c r="F10" s="308" t="str">
        <f t="shared" si="0"/>
        <v/>
      </c>
      <c r="G10" s="310" t="str">
        <f>IF(Start!C27&gt;0,Start!C27,"")</f>
        <v>Luciën Bressers</v>
      </c>
      <c r="H10" s="305"/>
      <c r="I10" s="307" t="str">
        <f>IF(H10&gt;0,Start!C8,"")</f>
        <v/>
      </c>
      <c r="J10" s="305"/>
      <c r="K10" s="307" t="str">
        <f>IF(H10&gt;0,ROUNDDOWN(H10/K4*10,0),"")</f>
        <v/>
      </c>
      <c r="L10" s="308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>IF(H13&gt;0,H13/I13,"")</f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Start!C27</f>
        <v>Luciën Bressers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Start!I27</f>
        <v>14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Start!K27</f>
        <v>14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8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310" t="str">
        <f>IF(Start!C27&gt;0,Start!C27,"")</f>
        <v>Luciën Bressers</v>
      </c>
      <c r="B34" s="305"/>
      <c r="C34" s="307" t="str">
        <f>IF(B34&gt;0,Start!C8,"")</f>
        <v/>
      </c>
      <c r="D34" s="305"/>
      <c r="E34" s="307" t="str">
        <f>IF(B34&gt;0,ROUNDDOWN(B34/E28*10,0),"")</f>
        <v/>
      </c>
      <c r="F34" s="308" t="str">
        <f t="shared" si="2"/>
        <v/>
      </c>
      <c r="G34" s="310" t="str">
        <f>IF(Start!C27&gt;0,Start!C27,"")</f>
        <v>Luciën Bressers</v>
      </c>
      <c r="H34" s="305"/>
      <c r="I34" s="307" t="str">
        <f>IF(H34&gt;0,Start!C8,"")</f>
        <v/>
      </c>
      <c r="J34" s="305"/>
      <c r="K34" s="307" t="str">
        <f>IF(H34&gt;0,ROUNDDOWN(H34/K28*10,0),"")</f>
        <v/>
      </c>
      <c r="L34" s="308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>IF(B49&gt;0,B49/C49,"")</f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Start!C27</f>
        <v>Luciën Bressers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Start!M27</f>
        <v>14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Start!O27</f>
        <v>14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309" t="str">
        <f>IF(Start!C27&gt;0,Start!C27,"")</f>
        <v>Luciën Bressers</v>
      </c>
      <c r="B58" s="305"/>
      <c r="C58" s="307" t="str">
        <f>IF(B58&gt;0,Start!C8,"")</f>
        <v/>
      </c>
      <c r="D58" s="305"/>
      <c r="E58" s="307" t="str">
        <f>IF(B58&gt;0,ROUNDDOWN(B58/E52*10,0),"")</f>
        <v/>
      </c>
      <c r="F58" s="308" t="str">
        <f t="shared" si="4"/>
        <v/>
      </c>
      <c r="G58" s="309" t="str">
        <f>IF(Start!C27&gt;0,Start!C27,"")</f>
        <v>Luciën Bressers</v>
      </c>
      <c r="H58" s="305"/>
      <c r="I58" s="307" t="str">
        <f>IF(H58&gt;0,Start!C8,"")</f>
        <v/>
      </c>
      <c r="J58" s="305"/>
      <c r="K58" s="307" t="str">
        <f>IF(H58&gt;0,ROUNDDOWN(H58/K52*10,0),"")</f>
        <v/>
      </c>
      <c r="L58" s="308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Start!C28</f>
        <v>Harrie Hanegraaf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Start!E28</f>
        <v>13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Start!G28</f>
        <v>13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310" t="str">
        <f>IF(Start!C28&gt;0,Start!C28,"")</f>
        <v>Harrie Hanegraaf</v>
      </c>
      <c r="B11" s="305"/>
      <c r="C11" s="307" t="str">
        <f>IF(B11&gt;0,Start!C8,"")</f>
        <v/>
      </c>
      <c r="D11" s="305"/>
      <c r="E11" s="307" t="str">
        <f>IF(B11&gt;0,ROUNDDOWN(B11/E4*10,0),"")</f>
        <v/>
      </c>
      <c r="F11" s="308" t="str">
        <f t="shared" si="0"/>
        <v/>
      </c>
      <c r="G11" s="310" t="str">
        <f>IF(Start!C28&gt;0,Start!C28,"")</f>
        <v>Harrie Hanegraaf</v>
      </c>
      <c r="H11" s="305"/>
      <c r="I11" s="307" t="str">
        <f>IF(H11&gt;0,Start!C8,"")</f>
        <v/>
      </c>
      <c r="J11" s="305"/>
      <c r="K11" s="307" t="str">
        <f>IF(H11&gt;0,ROUNDDOWN(H11/K4*10,0),"")</f>
        <v/>
      </c>
      <c r="L11" s="308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Start!C28</f>
        <v>Harrie Hanegraaf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Start!I28</f>
        <v>13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Start!K28</f>
        <v>13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310" t="str">
        <f>IF(Start!C28&gt;0,Start!C28,"")</f>
        <v>Harrie Hanegraaf</v>
      </c>
      <c r="B35" s="305"/>
      <c r="C35" s="307" t="str">
        <f>IF(B35&gt;0,Start!C8,"")</f>
        <v/>
      </c>
      <c r="D35" s="305"/>
      <c r="E35" s="307" t="str">
        <f>IF(B35&gt;0,ROUNDDOWN(B35/E28*10,0),"")</f>
        <v/>
      </c>
      <c r="F35" s="308" t="str">
        <f t="shared" si="2"/>
        <v/>
      </c>
      <c r="G35" s="310" t="str">
        <f>IF(Start!C28&gt;0,Start!C28,"")</f>
        <v>Harrie Hanegraaf</v>
      </c>
      <c r="H35" s="305"/>
      <c r="I35" s="307" t="str">
        <f>IF(H35&gt;0,Start!C8,"")</f>
        <v/>
      </c>
      <c r="J35" s="305"/>
      <c r="K35" s="307" t="str">
        <f>IF(H35&gt;0,ROUNDDOWN(H35/K28*10,0),"")</f>
        <v/>
      </c>
      <c r="L35" s="308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Start!C28</f>
        <v>Harrie Hanegraaf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Start!M28</f>
        <v>13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Start!O28</f>
        <v>13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309" t="str">
        <f>IF(Start!C28&gt;0,Start!C28,"")</f>
        <v>Harrie Hanegraaf</v>
      </c>
      <c r="B59" s="305"/>
      <c r="C59" s="307" t="str">
        <f>IF(B59&gt;0,Start!C8,"")</f>
        <v/>
      </c>
      <c r="D59" s="305"/>
      <c r="E59" s="307" t="str">
        <f>IF(B59&gt;0,ROUNDDOWN(B59/E52*10,0),"")</f>
        <v/>
      </c>
      <c r="F59" s="308" t="str">
        <f t="shared" si="4"/>
        <v/>
      </c>
      <c r="G59" s="309" t="str">
        <f>IF(Start!C28&gt;0,Start!C28,"")</f>
        <v>Harrie Hanegraaf</v>
      </c>
      <c r="H59" s="305"/>
      <c r="I59" s="307" t="str">
        <f>IF(H59&gt;0,Start!C8,"")</f>
        <v/>
      </c>
      <c r="J59" s="305"/>
      <c r="K59" s="307" t="str">
        <f>IF(H59&gt;0,ROUNDDOWN(H59/K52*10,0),"")</f>
        <v/>
      </c>
      <c r="L59" s="308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Start!C29</f>
        <v>Tonnie vd Oetelaar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Start!E29</f>
        <v>8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Start!G29</f>
        <v>8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310" t="str">
        <f>IF(Start!C29&gt;0,Start!C29,"")</f>
        <v>Tonnie vd Oetelaar</v>
      </c>
      <c r="B12" s="305"/>
      <c r="C12" s="307" t="str">
        <f>IF(B12&gt;0,Start!C8,"")</f>
        <v/>
      </c>
      <c r="D12" s="305"/>
      <c r="E12" s="307" t="str">
        <f>IF(B12&gt;0,ROUNDDOWN(B12/E4*10,0),"")</f>
        <v/>
      </c>
      <c r="F12" s="308" t="str">
        <f t="shared" si="0"/>
        <v/>
      </c>
      <c r="G12" s="310" t="str">
        <f>IF(Start!C29&gt;0,Start!C29,"")</f>
        <v>Tonnie vd Oetelaar</v>
      </c>
      <c r="H12" s="305"/>
      <c r="I12" s="307" t="str">
        <f>IF(H12&gt;0,Start!C8,"")</f>
        <v/>
      </c>
      <c r="J12" s="305"/>
      <c r="K12" s="307" t="str">
        <f>IF(H12&gt;0,ROUNDDOWN(H12/K4*10,0),"")</f>
        <v/>
      </c>
      <c r="L12" s="308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Start!C29</f>
        <v>Tonnie vd Oetelaar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Start!I29</f>
        <v>8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Start!K29</f>
        <v>8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310" t="str">
        <f>IF(Start!C29&gt;0,Start!C29,"")</f>
        <v>Tonnie vd Oetelaar</v>
      </c>
      <c r="B36" s="305"/>
      <c r="C36" s="307" t="str">
        <f>IF(B36&gt;0,Start!C8,"")</f>
        <v/>
      </c>
      <c r="D36" s="305"/>
      <c r="E36" s="307" t="str">
        <f>IF(B36&gt;0,ROUNDDOWN(B36/E28*10,0),"")</f>
        <v/>
      </c>
      <c r="F36" s="308" t="str">
        <f t="shared" si="2"/>
        <v/>
      </c>
      <c r="G36" s="310" t="str">
        <f>IF(Start!C29&gt;0,Start!C29,"")</f>
        <v>Tonnie vd Oetelaar</v>
      </c>
      <c r="H36" s="305"/>
      <c r="I36" s="307" t="str">
        <f>IF(H36&gt;0,Start!C8,"")</f>
        <v/>
      </c>
      <c r="J36" s="305"/>
      <c r="K36" s="307" t="str">
        <f>IF(H36&gt;0,ROUNDDOWN(H36/K28*10,0),"")</f>
        <v/>
      </c>
      <c r="L36" s="308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Start!C29</f>
        <v>Tonnie vd Oetelaar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Start!M29</f>
        <v>8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Start!O29</f>
        <v>8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309" t="str">
        <f>IF(Start!C29&gt;0,Start!C29,"")</f>
        <v>Tonnie vd Oetelaar</v>
      </c>
      <c r="B60" s="305"/>
      <c r="C60" s="307" t="str">
        <f>IF(B60&gt;0,Start!C8,"")</f>
        <v/>
      </c>
      <c r="D60" s="305"/>
      <c r="E60" s="307" t="str">
        <f>IF(B60&gt;0,ROUNDDOWN(B60/E52*10,0),"")</f>
        <v/>
      </c>
      <c r="F60" s="308" t="str">
        <f t="shared" si="4"/>
        <v/>
      </c>
      <c r="G60" s="309" t="str">
        <f>IF(Start!C29&gt;0,Start!C29,"")</f>
        <v>Tonnie vd Oetelaar</v>
      </c>
      <c r="H60" s="305"/>
      <c r="I60" s="307" t="str">
        <f>IF(H60&gt;0,Start!C8,"")</f>
        <v/>
      </c>
      <c r="J60" s="305"/>
      <c r="K60" s="307" t="str">
        <f>IF(H60&gt;0,ROUNDDOWN(H60/K52*10,0),"")</f>
        <v/>
      </c>
      <c r="L60" s="308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workbookViewId="0">
      <selection activeCell="M20" sqref="M20"/>
    </sheetView>
  </sheetViews>
  <sheetFormatPr defaultRowHeight="12.75" x14ac:dyDescent="0.2"/>
  <cols>
    <col min="2" max="2" width="3.7109375" customWidth="1"/>
    <col min="3" max="3" width="17.7109375" customWidth="1"/>
    <col min="4" max="5" width="10.7109375" customWidth="1"/>
    <col min="6" max="6" width="12" customWidth="1"/>
    <col min="7" max="7" width="10.7109375" customWidth="1"/>
    <col min="8" max="10" width="12" customWidth="1"/>
    <col min="11" max="11" width="10.7109375" customWidth="1"/>
    <col min="12" max="12" width="12" customWidth="1"/>
    <col min="13" max="13" width="10.7109375" customWidth="1"/>
    <col min="14" max="14" width="12" bestFit="1" customWidth="1"/>
    <col min="15" max="15" width="10.7109375" customWidth="1"/>
    <col min="16" max="16" width="12" bestFit="1" customWidth="1"/>
    <col min="17" max="17" width="10.7109375" customWidth="1"/>
  </cols>
  <sheetData>
    <row r="1" spans="1:12" x14ac:dyDescent="0.2">
      <c r="A1" s="232" t="s">
        <v>258</v>
      </c>
      <c r="B1" s="8"/>
      <c r="C1" s="8"/>
      <c r="D1" s="8"/>
      <c r="E1" s="8"/>
      <c r="F1" s="8"/>
      <c r="G1" s="8"/>
      <c r="H1" s="8"/>
      <c r="I1" s="6"/>
      <c r="J1" s="8"/>
      <c r="K1" s="9"/>
    </row>
    <row r="2" spans="1:12" x14ac:dyDescent="0.2">
      <c r="A2" s="241"/>
      <c r="B2" s="3"/>
      <c r="C2" s="3"/>
      <c r="D2" s="3"/>
      <c r="E2" s="3"/>
      <c r="F2" s="3"/>
      <c r="G2" s="3"/>
      <c r="H2" s="3"/>
      <c r="I2" s="233" t="s">
        <v>154</v>
      </c>
      <c r="J2" s="228" t="s">
        <v>113</v>
      </c>
      <c r="K2" s="301"/>
    </row>
    <row r="3" spans="1:12" x14ac:dyDescent="0.2">
      <c r="A3" s="5"/>
      <c r="B3" s="237" t="s">
        <v>0</v>
      </c>
      <c r="C3" s="238" t="s">
        <v>1</v>
      </c>
      <c r="D3" s="3" t="s">
        <v>2</v>
      </c>
      <c r="E3" s="3"/>
      <c r="F3" s="3"/>
      <c r="G3" s="3"/>
      <c r="H3" s="3"/>
      <c r="I3" s="233"/>
      <c r="J3" s="228" t="s">
        <v>156</v>
      </c>
      <c r="K3" s="303"/>
      <c r="L3" s="2"/>
    </row>
    <row r="4" spans="1:12" x14ac:dyDescent="0.2">
      <c r="A4" s="5"/>
      <c r="B4" s="237"/>
      <c r="C4" s="238"/>
      <c r="D4" s="3"/>
      <c r="E4" s="3"/>
      <c r="F4" s="3"/>
      <c r="G4" s="60"/>
      <c r="H4" s="60"/>
      <c r="I4" s="247" t="s">
        <v>101</v>
      </c>
      <c r="J4" s="240">
        <v>7</v>
      </c>
      <c r="K4" s="301"/>
    </row>
    <row r="5" spans="1:12" x14ac:dyDescent="0.2">
      <c r="A5" s="232" t="s">
        <v>3</v>
      </c>
      <c r="B5" s="7"/>
      <c r="C5" s="257" t="s">
        <v>109</v>
      </c>
      <c r="D5" s="8"/>
      <c r="E5" s="111"/>
      <c r="F5" s="3"/>
      <c r="G5" s="60"/>
      <c r="H5" s="59"/>
      <c r="I5" s="247" t="s">
        <v>102</v>
      </c>
      <c r="J5" s="240">
        <v>8</v>
      </c>
      <c r="K5" s="301"/>
    </row>
    <row r="6" spans="1:12" x14ac:dyDescent="0.2">
      <c r="A6" s="241" t="s">
        <v>4</v>
      </c>
      <c r="B6" s="4"/>
      <c r="C6" s="242" t="s">
        <v>208</v>
      </c>
      <c r="D6" s="3"/>
      <c r="E6" s="10"/>
      <c r="F6" s="3"/>
      <c r="G6" s="59"/>
      <c r="H6" s="59"/>
      <c r="I6" s="247" t="s">
        <v>88</v>
      </c>
      <c r="J6" s="240">
        <v>8</v>
      </c>
      <c r="K6" s="301"/>
    </row>
    <row r="7" spans="1:12" x14ac:dyDescent="0.2">
      <c r="A7" s="241" t="s">
        <v>5</v>
      </c>
      <c r="B7" s="4"/>
      <c r="C7" s="242" t="s">
        <v>228</v>
      </c>
      <c r="D7" s="3"/>
      <c r="E7" s="10"/>
      <c r="F7" s="3"/>
      <c r="G7" s="59"/>
      <c r="H7" s="59"/>
      <c r="I7" s="247" t="s">
        <v>89</v>
      </c>
      <c r="J7" s="240">
        <v>9</v>
      </c>
      <c r="K7" s="301"/>
    </row>
    <row r="8" spans="1:12" x14ac:dyDescent="0.2">
      <c r="A8" s="241" t="s">
        <v>79</v>
      </c>
      <c r="B8" s="4"/>
      <c r="C8" s="290">
        <v>25</v>
      </c>
      <c r="D8" s="243" t="s">
        <v>80</v>
      </c>
      <c r="E8" s="10"/>
      <c r="F8" s="3"/>
      <c r="G8" s="59"/>
      <c r="H8" s="59"/>
      <c r="I8" s="247" t="s">
        <v>90</v>
      </c>
      <c r="J8" s="240">
        <v>9</v>
      </c>
      <c r="K8" s="301"/>
    </row>
    <row r="9" spans="1:12" x14ac:dyDescent="0.2">
      <c r="A9" s="289" t="s">
        <v>203</v>
      </c>
      <c r="B9" s="3"/>
      <c r="C9" s="291" t="s">
        <v>201</v>
      </c>
      <c r="D9" s="3"/>
      <c r="E9" s="10"/>
      <c r="F9" s="3"/>
      <c r="G9" s="59"/>
      <c r="H9" s="59"/>
      <c r="I9" s="247" t="s">
        <v>91</v>
      </c>
      <c r="J9" s="240">
        <v>10</v>
      </c>
      <c r="K9" s="301"/>
    </row>
    <row r="10" spans="1:12" x14ac:dyDescent="0.2">
      <c r="A10" s="258" t="s">
        <v>204</v>
      </c>
      <c r="B10" s="235"/>
      <c r="C10" s="292" t="s">
        <v>205</v>
      </c>
      <c r="D10" s="235"/>
      <c r="E10" s="256"/>
      <c r="H10" s="59"/>
      <c r="I10" s="247" t="s">
        <v>92</v>
      </c>
      <c r="J10" s="240">
        <v>11</v>
      </c>
      <c r="K10" s="301"/>
    </row>
    <row r="11" spans="1:12" x14ac:dyDescent="0.2">
      <c r="A11" s="5"/>
      <c r="B11" s="3"/>
      <c r="C11" s="3"/>
      <c r="D11" s="3"/>
      <c r="E11" s="3"/>
      <c r="F11" s="3"/>
      <c r="G11" s="59"/>
      <c r="H11" s="59"/>
      <c r="I11" s="247" t="s">
        <v>93</v>
      </c>
      <c r="J11" s="240">
        <v>12</v>
      </c>
      <c r="K11" s="302"/>
    </row>
    <row r="12" spans="1:12" x14ac:dyDescent="0.2">
      <c r="A12" s="5"/>
      <c r="B12" s="3"/>
      <c r="C12" s="54" t="s">
        <v>118</v>
      </c>
      <c r="D12" s="8"/>
      <c r="E12" s="249"/>
      <c r="F12" s="250"/>
      <c r="G12" s="59"/>
      <c r="H12" s="59"/>
      <c r="I12" s="247" t="s">
        <v>94</v>
      </c>
      <c r="J12" s="240">
        <v>13</v>
      </c>
      <c r="K12" s="302"/>
    </row>
    <row r="13" spans="1:12" x14ac:dyDescent="0.2">
      <c r="A13" s="5"/>
      <c r="B13" s="3"/>
      <c r="C13" s="58" t="s">
        <v>119</v>
      </c>
      <c r="D13" s="3"/>
      <c r="E13" s="239"/>
      <c r="F13" s="251"/>
      <c r="G13" s="59"/>
      <c r="H13" s="59"/>
      <c r="I13" s="247" t="s">
        <v>95</v>
      </c>
      <c r="J13" s="240">
        <v>14</v>
      </c>
      <c r="K13" s="302"/>
    </row>
    <row r="14" spans="1:12" x14ac:dyDescent="0.2">
      <c r="A14" s="5"/>
      <c r="B14" s="3"/>
      <c r="C14" s="248" t="s">
        <v>120</v>
      </c>
      <c r="D14" s="235"/>
      <c r="E14" s="245"/>
      <c r="F14" s="252"/>
      <c r="G14" s="59"/>
      <c r="H14" s="59"/>
      <c r="I14" s="247" t="s">
        <v>96</v>
      </c>
      <c r="J14" s="240">
        <v>15</v>
      </c>
      <c r="K14" s="302"/>
    </row>
    <row r="15" spans="1:12" x14ac:dyDescent="0.2">
      <c r="A15" s="5"/>
      <c r="B15" s="3"/>
      <c r="C15" s="3"/>
      <c r="D15" s="3"/>
      <c r="E15" s="3"/>
      <c r="F15" s="59"/>
      <c r="G15" s="59"/>
      <c r="H15" s="59"/>
      <c r="I15" s="247" t="s">
        <v>97</v>
      </c>
      <c r="J15" s="240">
        <v>16</v>
      </c>
      <c r="K15" s="302"/>
    </row>
    <row r="16" spans="1:12" x14ac:dyDescent="0.2">
      <c r="A16" s="5"/>
      <c r="B16" s="3"/>
      <c r="C16" s="3"/>
      <c r="D16" s="253"/>
      <c r="E16" s="8" t="s">
        <v>147</v>
      </c>
      <c r="F16" s="8"/>
      <c r="G16" s="57"/>
      <c r="H16" s="59"/>
      <c r="I16" s="247" t="s">
        <v>98</v>
      </c>
      <c r="J16" s="240">
        <v>17</v>
      </c>
      <c r="K16" s="302"/>
    </row>
    <row r="17" spans="1:17" x14ac:dyDescent="0.2">
      <c r="A17" s="5"/>
      <c r="B17" s="3"/>
      <c r="C17" s="3"/>
      <c r="D17" s="288"/>
      <c r="E17" s="243" t="s">
        <v>200</v>
      </c>
      <c r="F17" s="3"/>
      <c r="G17" s="61"/>
      <c r="H17" s="59"/>
      <c r="I17" s="247" t="s">
        <v>99</v>
      </c>
      <c r="J17" s="240">
        <v>18</v>
      </c>
      <c r="K17" s="302"/>
    </row>
    <row r="18" spans="1:17" x14ac:dyDescent="0.2">
      <c r="A18" s="5"/>
      <c r="B18" s="3"/>
      <c r="C18" s="3"/>
      <c r="D18" s="254"/>
      <c r="E18" s="243" t="s">
        <v>153</v>
      </c>
      <c r="F18" s="3"/>
      <c r="G18" s="61"/>
      <c r="H18" s="3"/>
      <c r="I18" s="247" t="s">
        <v>100</v>
      </c>
      <c r="J18" s="240">
        <v>19</v>
      </c>
      <c r="K18" s="302"/>
    </row>
    <row r="19" spans="1:17" x14ac:dyDescent="0.2">
      <c r="A19" s="5"/>
      <c r="B19" s="3"/>
      <c r="C19" s="3"/>
      <c r="D19" s="255"/>
      <c r="E19" s="235" t="s">
        <v>149</v>
      </c>
      <c r="F19" s="235"/>
      <c r="G19" s="256"/>
      <c r="H19" s="3"/>
      <c r="I19" s="247" t="s">
        <v>103</v>
      </c>
      <c r="J19" s="240">
        <v>20</v>
      </c>
      <c r="K19" s="302"/>
    </row>
    <row r="20" spans="1:17" x14ac:dyDescent="0.2">
      <c r="A20" s="234"/>
      <c r="B20" s="235"/>
      <c r="C20" s="235"/>
      <c r="D20" s="235"/>
      <c r="E20" s="244"/>
      <c r="F20" s="244"/>
      <c r="G20" s="245"/>
      <c r="H20" s="245"/>
      <c r="I20" s="248"/>
      <c r="J20" s="245"/>
      <c r="K20" s="246"/>
    </row>
    <row r="21" spans="1:17" x14ac:dyDescent="0.2">
      <c r="A21" s="225" t="s">
        <v>6</v>
      </c>
      <c r="B21" s="226"/>
      <c r="C21" s="8"/>
      <c r="D21" s="263" t="s">
        <v>77</v>
      </c>
      <c r="E21" s="259" t="s">
        <v>155</v>
      </c>
      <c r="F21" s="260"/>
      <c r="G21" s="261"/>
      <c r="H21" s="261"/>
      <c r="I21" s="261"/>
      <c r="J21" s="261"/>
      <c r="K21" s="262"/>
      <c r="Q21" s="391" t="s">
        <v>244</v>
      </c>
    </row>
    <row r="22" spans="1:17" x14ac:dyDescent="0.2">
      <c r="A22" s="234"/>
      <c r="B22" s="235"/>
      <c r="C22" s="236" t="s">
        <v>7</v>
      </c>
      <c r="D22" s="264" t="s">
        <v>78</v>
      </c>
      <c r="E22" s="267" t="s">
        <v>8</v>
      </c>
      <c r="F22" s="265" t="s">
        <v>151</v>
      </c>
      <c r="G22" s="266" t="s">
        <v>9</v>
      </c>
      <c r="H22" s="265" t="s">
        <v>150</v>
      </c>
      <c r="I22" s="266" t="s">
        <v>10</v>
      </c>
      <c r="J22" s="265" t="s">
        <v>152</v>
      </c>
      <c r="K22" s="266" t="s">
        <v>11</v>
      </c>
      <c r="L22" s="386" t="s">
        <v>238</v>
      </c>
      <c r="M22" s="387" t="s">
        <v>239</v>
      </c>
      <c r="N22" s="386" t="s">
        <v>240</v>
      </c>
      <c r="O22" s="387" t="s">
        <v>241</v>
      </c>
      <c r="P22" s="386" t="s">
        <v>243</v>
      </c>
      <c r="Q22" s="392"/>
    </row>
    <row r="23" spans="1:17" x14ac:dyDescent="0.2">
      <c r="A23" s="227" t="s">
        <v>31</v>
      </c>
      <c r="B23" s="228">
        <v>1</v>
      </c>
      <c r="C23" s="229" t="s">
        <v>206</v>
      </c>
      <c r="D23" s="304">
        <v>0.495</v>
      </c>
      <c r="E23" s="443">
        <v>12</v>
      </c>
      <c r="F23" s="335" t="str">
        <f>Peter!D78</f>
        <v/>
      </c>
      <c r="G23" s="344">
        <f>E23</f>
        <v>12</v>
      </c>
      <c r="H23" s="335" t="e">
        <f>Peter!D80</f>
        <v>#DIV/0!</v>
      </c>
      <c r="I23" s="344">
        <f>G23</f>
        <v>12</v>
      </c>
      <c r="J23" s="335" t="e">
        <f>Peter!D82</f>
        <v>#DIV/0!</v>
      </c>
      <c r="K23" s="344">
        <f>I23</f>
        <v>12</v>
      </c>
      <c r="L23" s="335" t="e">
        <f>Peter!D84</f>
        <v>#DIV/0!</v>
      </c>
      <c r="M23" s="344">
        <f>K23</f>
        <v>12</v>
      </c>
      <c r="N23" s="335" t="e">
        <f>Peter!D86</f>
        <v>#DIV/0!</v>
      </c>
      <c r="O23" s="344">
        <f>M23</f>
        <v>12</v>
      </c>
      <c r="P23" s="335" t="e">
        <f>Peter!D88</f>
        <v>#DIV/0!</v>
      </c>
      <c r="Q23" s="344">
        <f>O23</f>
        <v>12</v>
      </c>
    </row>
    <row r="24" spans="1:17" x14ac:dyDescent="0.2">
      <c r="A24" s="227" t="s">
        <v>31</v>
      </c>
      <c r="B24" s="228">
        <v>2</v>
      </c>
      <c r="C24" s="229" t="s">
        <v>146</v>
      </c>
      <c r="D24" s="304">
        <v>0.309</v>
      </c>
      <c r="E24" s="443">
        <v>9</v>
      </c>
      <c r="F24" s="335" t="str">
        <f>Henk!D78</f>
        <v/>
      </c>
      <c r="G24" s="344">
        <f>E24</f>
        <v>9</v>
      </c>
      <c r="H24" s="335" t="e">
        <f>Henk!D80</f>
        <v>#DIV/0!</v>
      </c>
      <c r="I24" s="344">
        <f>G24</f>
        <v>9</v>
      </c>
      <c r="J24" s="335" t="e">
        <f>Henk!D82</f>
        <v>#DIV/0!</v>
      </c>
      <c r="K24" s="344">
        <f>I24</f>
        <v>9</v>
      </c>
      <c r="L24" s="335" t="e">
        <f>Henk!D84</f>
        <v>#DIV/0!</v>
      </c>
      <c r="M24" s="344">
        <f>K24</f>
        <v>9</v>
      </c>
      <c r="N24" s="335" t="e">
        <f>Henk!D86</f>
        <v>#DIV/0!</v>
      </c>
      <c r="O24" s="344">
        <f>M24</f>
        <v>9</v>
      </c>
      <c r="P24" s="335" t="e">
        <f>Henk!D88</f>
        <v>#DIV/0!</v>
      </c>
      <c r="Q24" s="344">
        <f>O24</f>
        <v>9</v>
      </c>
    </row>
    <row r="25" spans="1:17" x14ac:dyDescent="0.2">
      <c r="A25" s="227" t="s">
        <v>31</v>
      </c>
      <c r="B25" s="228">
        <v>3</v>
      </c>
      <c r="C25" s="229" t="s">
        <v>104</v>
      </c>
      <c r="D25" s="304">
        <v>0.316</v>
      </c>
      <c r="E25" s="443">
        <v>9</v>
      </c>
      <c r="F25" s="335" t="str">
        <f>Cor!D78</f>
        <v/>
      </c>
      <c r="G25" s="344">
        <f t="shared" ref="G25:G42" si="0">E25</f>
        <v>9</v>
      </c>
      <c r="H25" s="335" t="e">
        <f>Cor!D80</f>
        <v>#DIV/0!</v>
      </c>
      <c r="I25" s="344">
        <f t="shared" ref="I25:I41" si="1">G25</f>
        <v>9</v>
      </c>
      <c r="J25" s="335" t="e">
        <f>Cor!D82</f>
        <v>#DIV/0!</v>
      </c>
      <c r="K25" s="344">
        <f t="shared" ref="K25:K41" si="2">I25</f>
        <v>9</v>
      </c>
      <c r="L25" s="335" t="e">
        <f>Cor!D84</f>
        <v>#DIV/0!</v>
      </c>
      <c r="M25" s="344">
        <f t="shared" ref="M25:M41" si="3">K25</f>
        <v>9</v>
      </c>
      <c r="N25" s="335" t="e">
        <f>Cor!D86</f>
        <v>#DIV/0!</v>
      </c>
      <c r="O25" s="344">
        <f t="shared" ref="O25:O41" si="4">M25</f>
        <v>9</v>
      </c>
      <c r="P25" s="335" t="e">
        <f>Cor!D88</f>
        <v>#DIV/0!</v>
      </c>
      <c r="Q25" s="344">
        <f t="shared" ref="Q25:Q41" si="5">O25</f>
        <v>9</v>
      </c>
    </row>
    <row r="26" spans="1:17" x14ac:dyDescent="0.2">
      <c r="A26" s="227" t="s">
        <v>31</v>
      </c>
      <c r="B26" s="228">
        <v>4</v>
      </c>
      <c r="C26" s="229" t="s">
        <v>105</v>
      </c>
      <c r="D26" s="304">
        <v>0.52700000000000002</v>
      </c>
      <c r="E26" s="443">
        <v>13</v>
      </c>
      <c r="F26" s="335" t="str">
        <f>Daan!D78</f>
        <v/>
      </c>
      <c r="G26" s="344">
        <f t="shared" si="0"/>
        <v>13</v>
      </c>
      <c r="H26" s="335" t="e">
        <f>Daan!D80</f>
        <v>#DIV/0!</v>
      </c>
      <c r="I26" s="344">
        <f t="shared" si="1"/>
        <v>13</v>
      </c>
      <c r="J26" s="335" t="e">
        <f>Daan!D82</f>
        <v>#DIV/0!</v>
      </c>
      <c r="K26" s="344">
        <f t="shared" si="2"/>
        <v>13</v>
      </c>
      <c r="L26" s="335" t="e">
        <f>Daan!D84</f>
        <v>#DIV/0!</v>
      </c>
      <c r="M26" s="344">
        <f t="shared" si="3"/>
        <v>13</v>
      </c>
      <c r="N26" s="335" t="e">
        <f>Daan!D86</f>
        <v>#DIV/0!</v>
      </c>
      <c r="O26" s="344">
        <f t="shared" si="4"/>
        <v>13</v>
      </c>
      <c r="P26" s="335" t="e">
        <f>Daan!D88</f>
        <v>#DIV/0!</v>
      </c>
      <c r="Q26" s="344">
        <f t="shared" si="5"/>
        <v>13</v>
      </c>
    </row>
    <row r="27" spans="1:17" x14ac:dyDescent="0.2">
      <c r="A27" s="227" t="s">
        <v>31</v>
      </c>
      <c r="B27" s="228">
        <v>5</v>
      </c>
      <c r="C27" s="229" t="s">
        <v>30</v>
      </c>
      <c r="D27" s="304">
        <v>0.51500000000000001</v>
      </c>
      <c r="E27" s="443">
        <v>13</v>
      </c>
      <c r="F27" s="335" t="str">
        <f>Luciën!D78</f>
        <v/>
      </c>
      <c r="G27" s="344">
        <v>13</v>
      </c>
      <c r="H27" s="335" t="e">
        <f>Luciën!D80</f>
        <v>#DIV/0!</v>
      </c>
      <c r="I27" s="344">
        <v>14</v>
      </c>
      <c r="J27" s="335" t="e">
        <f>Luciën!D82</f>
        <v>#DIV/0!</v>
      </c>
      <c r="K27" s="344">
        <f t="shared" si="2"/>
        <v>14</v>
      </c>
      <c r="L27" s="335" t="e">
        <f>Luciën!D84</f>
        <v>#DIV/0!</v>
      </c>
      <c r="M27" s="344">
        <f t="shared" si="3"/>
        <v>14</v>
      </c>
      <c r="N27" s="335" t="e">
        <f>Luciën!D86</f>
        <v>#DIV/0!</v>
      </c>
      <c r="O27" s="344">
        <f t="shared" si="4"/>
        <v>14</v>
      </c>
      <c r="P27" s="335" t="e">
        <f>Luciën!D88</f>
        <v>#DIV/0!</v>
      </c>
      <c r="Q27" s="344">
        <f t="shared" si="5"/>
        <v>14</v>
      </c>
    </row>
    <row r="28" spans="1:17" x14ac:dyDescent="0.2">
      <c r="A28" s="227" t="s">
        <v>31</v>
      </c>
      <c r="B28" s="228">
        <v>6</v>
      </c>
      <c r="C28" s="229" t="s">
        <v>76</v>
      </c>
      <c r="D28" s="304">
        <v>0.42499999999999999</v>
      </c>
      <c r="E28" s="443">
        <v>13</v>
      </c>
      <c r="F28" s="335" t="str">
        <f>Harrie!D78</f>
        <v/>
      </c>
      <c r="G28" s="344">
        <f t="shared" si="0"/>
        <v>13</v>
      </c>
      <c r="H28" s="335" t="e">
        <f>Harrie!D80</f>
        <v>#DIV/0!</v>
      </c>
      <c r="I28" s="344">
        <f t="shared" si="1"/>
        <v>13</v>
      </c>
      <c r="J28" s="335" t="e">
        <f>Harrie!D82</f>
        <v>#DIV/0!</v>
      </c>
      <c r="K28" s="344">
        <f t="shared" si="2"/>
        <v>13</v>
      </c>
      <c r="L28" s="335" t="e">
        <f>Harrie!D84</f>
        <v>#DIV/0!</v>
      </c>
      <c r="M28" s="344">
        <f t="shared" si="3"/>
        <v>13</v>
      </c>
      <c r="N28" s="335" t="e">
        <f>Harrie!D86</f>
        <v>#DIV/0!</v>
      </c>
      <c r="O28" s="344">
        <f t="shared" si="4"/>
        <v>13</v>
      </c>
      <c r="P28" s="335" t="e">
        <f>Harrie!D88</f>
        <v>#DIV/0!</v>
      </c>
      <c r="Q28" s="344">
        <f t="shared" si="5"/>
        <v>13</v>
      </c>
    </row>
    <row r="29" spans="1:17" x14ac:dyDescent="0.2">
      <c r="A29" s="227" t="s">
        <v>31</v>
      </c>
      <c r="B29" s="228">
        <v>7</v>
      </c>
      <c r="C29" s="229" t="s">
        <v>111</v>
      </c>
      <c r="D29" s="304">
        <v>0.28100000000000003</v>
      </c>
      <c r="E29" s="443">
        <v>8</v>
      </c>
      <c r="F29" s="335" t="str">
        <f>Tonnie!D78</f>
        <v/>
      </c>
      <c r="G29" s="344">
        <f t="shared" si="0"/>
        <v>8</v>
      </c>
      <c r="H29" s="335" t="e">
        <f>Tonnie!D80</f>
        <v>#DIV/0!</v>
      </c>
      <c r="I29" s="344">
        <f t="shared" si="1"/>
        <v>8</v>
      </c>
      <c r="J29" s="335" t="e">
        <f>Tonnie!D82</f>
        <v>#DIV/0!</v>
      </c>
      <c r="K29" s="344">
        <f t="shared" si="2"/>
        <v>8</v>
      </c>
      <c r="L29" s="335" t="e">
        <f>Tonnie!D84</f>
        <v>#DIV/0!</v>
      </c>
      <c r="M29" s="344">
        <f t="shared" si="3"/>
        <v>8</v>
      </c>
      <c r="N29" s="335" t="e">
        <f>Tonnie!D86</f>
        <v>#DIV/0!</v>
      </c>
      <c r="O29" s="344">
        <f t="shared" si="4"/>
        <v>8</v>
      </c>
      <c r="P29" s="335" t="e">
        <f>Tonnie!D88</f>
        <v>#DIV/0!</v>
      </c>
      <c r="Q29" s="344">
        <f t="shared" si="5"/>
        <v>8</v>
      </c>
    </row>
    <row r="30" spans="1:17" x14ac:dyDescent="0.2">
      <c r="A30" s="227" t="s">
        <v>31</v>
      </c>
      <c r="B30" s="228">
        <v>8</v>
      </c>
      <c r="C30" s="229" t="s">
        <v>230</v>
      </c>
      <c r="D30" s="304">
        <v>0.26</v>
      </c>
      <c r="E30" s="443">
        <v>8</v>
      </c>
      <c r="F30" s="335" t="str">
        <f>Leo!D78</f>
        <v/>
      </c>
      <c r="G30" s="344">
        <f t="shared" ref="G30:G35" si="6">E30</f>
        <v>8</v>
      </c>
      <c r="H30" s="335" t="e">
        <f>Leo!D80</f>
        <v>#DIV/0!</v>
      </c>
      <c r="I30" s="344">
        <f t="shared" si="1"/>
        <v>8</v>
      </c>
      <c r="J30" s="335" t="e">
        <f>Leo!D82</f>
        <v>#DIV/0!</v>
      </c>
      <c r="K30" s="344">
        <f t="shared" si="2"/>
        <v>8</v>
      </c>
      <c r="L30" s="335" t="e">
        <f>Leo!D84</f>
        <v>#DIV/0!</v>
      </c>
      <c r="M30" s="344">
        <f t="shared" si="3"/>
        <v>8</v>
      </c>
      <c r="N30" s="335" t="e">
        <f>Leo!D86</f>
        <v>#DIV/0!</v>
      </c>
      <c r="O30" s="344">
        <f t="shared" si="4"/>
        <v>8</v>
      </c>
      <c r="P30" s="335" t="e">
        <f>Leo!D88</f>
        <v>#DIV/0!</v>
      </c>
      <c r="Q30" s="344">
        <f t="shared" si="5"/>
        <v>8</v>
      </c>
    </row>
    <row r="31" spans="1:17" x14ac:dyDescent="0.2">
      <c r="A31" s="227" t="s">
        <v>31</v>
      </c>
      <c r="B31" s="228">
        <v>9</v>
      </c>
      <c r="C31" s="229" t="s">
        <v>75</v>
      </c>
      <c r="D31" s="304">
        <v>0.24299999999999999</v>
      </c>
      <c r="E31" s="443">
        <v>8</v>
      </c>
      <c r="F31" s="335" t="str">
        <f>'Piet S'!D78</f>
        <v/>
      </c>
      <c r="G31" s="344">
        <f t="shared" si="6"/>
        <v>8</v>
      </c>
      <c r="H31" s="335" t="e">
        <f>'Piet S'!D80</f>
        <v>#DIV/0!</v>
      </c>
      <c r="I31" s="344">
        <f t="shared" si="1"/>
        <v>8</v>
      </c>
      <c r="J31" s="335" t="e">
        <f>'Piet S'!D82</f>
        <v>#DIV/0!</v>
      </c>
      <c r="K31" s="344">
        <f t="shared" si="2"/>
        <v>8</v>
      </c>
      <c r="L31" s="335" t="e">
        <f>'Piet S'!D84</f>
        <v>#DIV/0!</v>
      </c>
      <c r="M31" s="344">
        <f t="shared" si="3"/>
        <v>8</v>
      </c>
      <c r="N31" s="335" t="e">
        <f>'Piet S'!D86</f>
        <v>#DIV/0!</v>
      </c>
      <c r="O31" s="344">
        <f t="shared" si="4"/>
        <v>8</v>
      </c>
      <c r="P31" s="335" t="e">
        <f>'Piet S'!D88</f>
        <v>#DIV/0!</v>
      </c>
      <c r="Q31" s="344">
        <f t="shared" si="5"/>
        <v>8</v>
      </c>
    </row>
    <row r="32" spans="1:17" x14ac:dyDescent="0.2">
      <c r="A32" s="227" t="s">
        <v>31</v>
      </c>
      <c r="B32" s="228">
        <v>10</v>
      </c>
      <c r="C32" s="229" t="s">
        <v>106</v>
      </c>
      <c r="D32" s="304">
        <v>0.60199999999999998</v>
      </c>
      <c r="E32" s="443">
        <v>15</v>
      </c>
      <c r="F32" s="335" t="str">
        <f>Frans!D78</f>
        <v/>
      </c>
      <c r="G32" s="344">
        <v>17</v>
      </c>
      <c r="H32" s="335" t="e">
        <f>Frans!D80</f>
        <v>#DIV/0!</v>
      </c>
      <c r="I32" s="344">
        <f t="shared" si="1"/>
        <v>17</v>
      </c>
      <c r="J32" s="335" t="e">
        <f>Frans!D82</f>
        <v>#DIV/0!</v>
      </c>
      <c r="K32" s="344">
        <f t="shared" si="2"/>
        <v>17</v>
      </c>
      <c r="L32" s="335" t="e">
        <f>Frans!D84</f>
        <v>#DIV/0!</v>
      </c>
      <c r="M32" s="344">
        <f t="shared" si="3"/>
        <v>17</v>
      </c>
      <c r="N32" s="335" t="e">
        <f>Frans!D86</f>
        <v>#DIV/0!</v>
      </c>
      <c r="O32" s="344">
        <f t="shared" si="4"/>
        <v>17</v>
      </c>
      <c r="P32" s="335" t="e">
        <f>Frans!D88</f>
        <v>#DIV/0!</v>
      </c>
      <c r="Q32" s="344">
        <f t="shared" si="5"/>
        <v>17</v>
      </c>
    </row>
    <row r="33" spans="1:17" x14ac:dyDescent="0.2">
      <c r="A33" s="227" t="s">
        <v>31</v>
      </c>
      <c r="B33" s="228">
        <v>11</v>
      </c>
      <c r="C33" s="229" t="s">
        <v>107</v>
      </c>
      <c r="D33" s="304">
        <v>0.54</v>
      </c>
      <c r="E33" s="443">
        <v>14</v>
      </c>
      <c r="F33" s="335" t="str">
        <f>Patrick!D78</f>
        <v/>
      </c>
      <c r="G33" s="344">
        <v>15</v>
      </c>
      <c r="H33" s="335" t="e">
        <f>Patrick!D80</f>
        <v>#DIV/0!</v>
      </c>
      <c r="I33" s="344">
        <f t="shared" si="1"/>
        <v>15</v>
      </c>
      <c r="J33" s="335" t="e">
        <f>Patrick!D82</f>
        <v>#DIV/0!</v>
      </c>
      <c r="K33" s="344">
        <f t="shared" si="2"/>
        <v>15</v>
      </c>
      <c r="L33" s="335" t="e">
        <f>Patrick!D84</f>
        <v>#DIV/0!</v>
      </c>
      <c r="M33" s="344">
        <f t="shared" si="3"/>
        <v>15</v>
      </c>
      <c r="N33" s="335" t="e">
        <f>Patrick!D86</f>
        <v>#DIV/0!</v>
      </c>
      <c r="O33" s="344">
        <f t="shared" si="4"/>
        <v>15</v>
      </c>
      <c r="P33" s="335" t="e">
        <f>Patrick!D88</f>
        <v>#DIV/0!</v>
      </c>
      <c r="Q33" s="344">
        <f t="shared" si="5"/>
        <v>15</v>
      </c>
    </row>
    <row r="34" spans="1:17" x14ac:dyDescent="0.2">
      <c r="A34" s="227" t="s">
        <v>31</v>
      </c>
      <c r="B34" s="228">
        <v>12</v>
      </c>
      <c r="C34" s="229" t="s">
        <v>108</v>
      </c>
      <c r="D34" s="304">
        <v>0.34100000000000003</v>
      </c>
      <c r="E34" s="443">
        <v>9</v>
      </c>
      <c r="F34" s="335" t="str">
        <f>'Piet T'!D78</f>
        <v/>
      </c>
      <c r="G34" s="344">
        <v>10</v>
      </c>
      <c r="H34" s="335" t="e">
        <f>'Piet T'!D80</f>
        <v>#DIV/0!</v>
      </c>
      <c r="I34" s="344">
        <f t="shared" si="1"/>
        <v>10</v>
      </c>
      <c r="J34" s="335" t="e">
        <f>'Piet T'!D82</f>
        <v>#DIV/0!</v>
      </c>
      <c r="K34" s="344">
        <f t="shared" si="2"/>
        <v>10</v>
      </c>
      <c r="L34" s="335" t="e">
        <f>'Piet T'!D84</f>
        <v>#DIV/0!</v>
      </c>
      <c r="M34" s="344">
        <f t="shared" si="3"/>
        <v>10</v>
      </c>
      <c r="N34" s="335" t="e">
        <f>'Piet T'!D86</f>
        <v>#DIV/0!</v>
      </c>
      <c r="O34" s="344">
        <f t="shared" si="4"/>
        <v>10</v>
      </c>
      <c r="P34" s="335" t="e">
        <f>'Piet T'!D88</f>
        <v>#DIV/0!</v>
      </c>
      <c r="Q34" s="344">
        <f t="shared" si="5"/>
        <v>10</v>
      </c>
    </row>
    <row r="35" spans="1:17" x14ac:dyDescent="0.2">
      <c r="A35" s="227" t="s">
        <v>31</v>
      </c>
      <c r="B35" s="228">
        <v>13</v>
      </c>
      <c r="C35" s="229" t="s">
        <v>125</v>
      </c>
      <c r="D35" s="304">
        <v>0.27900000000000003</v>
      </c>
      <c r="E35" s="443">
        <v>8</v>
      </c>
      <c r="F35" s="335" t="str">
        <f>William!D78</f>
        <v/>
      </c>
      <c r="G35" s="344">
        <f t="shared" si="6"/>
        <v>8</v>
      </c>
      <c r="H35" s="335" t="e">
        <f>William!D80</f>
        <v>#DIV/0!</v>
      </c>
      <c r="I35" s="344">
        <f t="shared" si="1"/>
        <v>8</v>
      </c>
      <c r="J35" s="335" t="e">
        <f>William!D82</f>
        <v>#DIV/0!</v>
      </c>
      <c r="K35" s="344">
        <f t="shared" si="2"/>
        <v>8</v>
      </c>
      <c r="L35" s="335" t="e">
        <f>William!D84</f>
        <v>#DIV/0!</v>
      </c>
      <c r="M35" s="344">
        <f t="shared" si="3"/>
        <v>8</v>
      </c>
      <c r="N35" s="335" t="e">
        <f>William!D86</f>
        <v>#DIV/0!</v>
      </c>
      <c r="O35" s="344">
        <f t="shared" si="4"/>
        <v>8</v>
      </c>
      <c r="P35" s="335" t="e">
        <f>William!D88</f>
        <v>#DIV/0!</v>
      </c>
      <c r="Q35" s="344">
        <f t="shared" si="5"/>
        <v>8</v>
      </c>
    </row>
    <row r="36" spans="1:17" x14ac:dyDescent="0.2">
      <c r="A36" s="227" t="s">
        <v>31</v>
      </c>
      <c r="B36" s="228">
        <v>14</v>
      </c>
      <c r="C36" s="229" t="s">
        <v>234</v>
      </c>
      <c r="D36" s="304">
        <v>0.26</v>
      </c>
      <c r="E36" s="443">
        <v>8</v>
      </c>
      <c r="F36" s="335" t="str">
        <f>Jan!D78</f>
        <v/>
      </c>
      <c r="G36" s="344">
        <f t="shared" si="0"/>
        <v>8</v>
      </c>
      <c r="H36" s="335" t="e">
        <f>Jan!D80</f>
        <v>#DIV/0!</v>
      </c>
      <c r="I36" s="344">
        <f t="shared" si="1"/>
        <v>8</v>
      </c>
      <c r="J36" s="335" t="e">
        <f>Jan!D82</f>
        <v>#DIV/0!</v>
      </c>
      <c r="K36" s="344">
        <f t="shared" si="2"/>
        <v>8</v>
      </c>
      <c r="L36" s="335" t="e">
        <f>Jan!D84</f>
        <v>#DIV/0!</v>
      </c>
      <c r="M36" s="344">
        <f t="shared" si="3"/>
        <v>8</v>
      </c>
      <c r="N36" s="335" t="e">
        <f>Jan!D86</f>
        <v>#DIV/0!</v>
      </c>
      <c r="O36" s="344">
        <f t="shared" si="4"/>
        <v>8</v>
      </c>
      <c r="P36" s="335" t="e">
        <f>Jan!D88</f>
        <v>#DIV/0!</v>
      </c>
      <c r="Q36" s="344">
        <f t="shared" si="5"/>
        <v>8</v>
      </c>
    </row>
    <row r="37" spans="1:17" x14ac:dyDescent="0.2">
      <c r="A37" s="227" t="s">
        <v>31</v>
      </c>
      <c r="B37" s="228">
        <v>15</v>
      </c>
      <c r="C37" s="229" t="s">
        <v>237</v>
      </c>
      <c r="D37" s="304">
        <v>0.63</v>
      </c>
      <c r="E37" s="443">
        <v>16</v>
      </c>
      <c r="F37" s="445" t="str">
        <f>Jo!D78</f>
        <v/>
      </c>
      <c r="G37" s="344">
        <f t="shared" si="0"/>
        <v>16</v>
      </c>
      <c r="H37" s="335" t="e">
        <f>Jo!D80</f>
        <v>#DIV/0!</v>
      </c>
      <c r="I37" s="344">
        <f t="shared" si="1"/>
        <v>16</v>
      </c>
      <c r="J37" s="335" t="e">
        <f>Jo!D82</f>
        <v>#DIV/0!</v>
      </c>
      <c r="K37" s="344">
        <f t="shared" si="2"/>
        <v>16</v>
      </c>
      <c r="L37" s="335" t="e">
        <f>Jo!D84</f>
        <v>#DIV/0!</v>
      </c>
      <c r="M37" s="344">
        <f t="shared" si="3"/>
        <v>16</v>
      </c>
      <c r="N37" s="335" t="e">
        <f>Jo!D86</f>
        <v>#DIV/0!</v>
      </c>
      <c r="O37" s="344">
        <f t="shared" si="4"/>
        <v>16</v>
      </c>
      <c r="P37" s="335" t="e">
        <f>Jo!D88</f>
        <v>#DIV/0!</v>
      </c>
      <c r="Q37" s="344">
        <f t="shared" si="5"/>
        <v>16</v>
      </c>
    </row>
    <row r="38" spans="1:17" x14ac:dyDescent="0.2">
      <c r="A38" s="227" t="s">
        <v>31</v>
      </c>
      <c r="B38" s="228">
        <v>16</v>
      </c>
      <c r="C38" s="229"/>
      <c r="D38" s="304"/>
      <c r="E38" s="443"/>
      <c r="F38" s="335" t="str">
        <f>Nieuw3!D78</f>
        <v/>
      </c>
      <c r="G38" s="344">
        <f t="shared" si="0"/>
        <v>0</v>
      </c>
      <c r="H38" s="335" t="e">
        <f>Nieuw3!D80</f>
        <v>#DIV/0!</v>
      </c>
      <c r="I38" s="344">
        <f t="shared" si="1"/>
        <v>0</v>
      </c>
      <c r="J38" s="335" t="e">
        <f>Nieuw3!D82</f>
        <v>#DIV/0!</v>
      </c>
      <c r="K38" s="344">
        <f t="shared" si="2"/>
        <v>0</v>
      </c>
      <c r="L38" s="335" t="e">
        <f>Nieuw3!D84</f>
        <v>#DIV/0!</v>
      </c>
      <c r="M38" s="344">
        <f t="shared" si="3"/>
        <v>0</v>
      </c>
      <c r="N38" s="335" t="e">
        <f>Nieuw3!D86</f>
        <v>#DIV/0!</v>
      </c>
      <c r="O38" s="344">
        <f t="shared" si="4"/>
        <v>0</v>
      </c>
      <c r="P38" s="335" t="e">
        <f>Nieuw3!D88</f>
        <v>#DIV/0!</v>
      </c>
      <c r="Q38" s="344">
        <f t="shared" si="5"/>
        <v>0</v>
      </c>
    </row>
    <row r="39" spans="1:17" x14ac:dyDescent="0.2">
      <c r="A39" s="227" t="s">
        <v>31</v>
      </c>
      <c r="B39" s="228">
        <v>17</v>
      </c>
      <c r="C39" s="229"/>
      <c r="D39" s="304"/>
      <c r="E39" s="443"/>
      <c r="F39" s="335" t="str">
        <f>Nieuw4!D78</f>
        <v/>
      </c>
      <c r="G39" s="344">
        <f t="shared" si="0"/>
        <v>0</v>
      </c>
      <c r="H39" s="335" t="e">
        <f>Nieuw4!D80</f>
        <v>#DIV/0!</v>
      </c>
      <c r="I39" s="344">
        <f t="shared" si="1"/>
        <v>0</v>
      </c>
      <c r="J39" s="335" t="e">
        <f>Nieuw4!D82</f>
        <v>#DIV/0!</v>
      </c>
      <c r="K39" s="344">
        <f t="shared" si="2"/>
        <v>0</v>
      </c>
      <c r="L39" s="335" t="e">
        <f>Nieuw4!D84</f>
        <v>#DIV/0!</v>
      </c>
      <c r="M39" s="344">
        <f t="shared" si="3"/>
        <v>0</v>
      </c>
      <c r="N39" s="335" t="e">
        <f>Nieuw4!D86</f>
        <v>#DIV/0!</v>
      </c>
      <c r="O39" s="344">
        <f t="shared" si="4"/>
        <v>0</v>
      </c>
      <c r="P39" s="335" t="e">
        <f>Nieuw4!D88</f>
        <v>#DIV/0!</v>
      </c>
      <c r="Q39" s="344">
        <f t="shared" si="5"/>
        <v>0</v>
      </c>
    </row>
    <row r="40" spans="1:17" x14ac:dyDescent="0.2">
      <c r="A40" s="227" t="s">
        <v>31</v>
      </c>
      <c r="B40" s="228">
        <v>18</v>
      </c>
      <c r="C40" s="229"/>
      <c r="D40" s="304"/>
      <c r="E40" s="443"/>
      <c r="F40" s="335" t="str">
        <f>Nieuw5!D78</f>
        <v/>
      </c>
      <c r="G40" s="344">
        <f t="shared" si="0"/>
        <v>0</v>
      </c>
      <c r="H40" s="335" t="e">
        <f>Nieuw5!D80</f>
        <v>#DIV/0!</v>
      </c>
      <c r="I40" s="344">
        <f t="shared" si="1"/>
        <v>0</v>
      </c>
      <c r="J40" s="335" t="e">
        <f>Nieuw5!D82</f>
        <v>#DIV/0!</v>
      </c>
      <c r="K40" s="344">
        <f t="shared" si="2"/>
        <v>0</v>
      </c>
      <c r="L40" s="335" t="e">
        <f>Nieuw5!D84</f>
        <v>#DIV/0!</v>
      </c>
      <c r="M40" s="344">
        <f t="shared" si="3"/>
        <v>0</v>
      </c>
      <c r="N40" s="335" t="e">
        <f>Nieuw5!D86</f>
        <v>#DIV/0!</v>
      </c>
      <c r="O40" s="344">
        <f t="shared" si="4"/>
        <v>0</v>
      </c>
      <c r="P40" s="335" t="e">
        <f>Nieuw5!D88</f>
        <v>#DIV/0!</v>
      </c>
      <c r="Q40" s="344">
        <f t="shared" si="5"/>
        <v>0</v>
      </c>
    </row>
    <row r="41" spans="1:17" x14ac:dyDescent="0.2">
      <c r="A41" s="227" t="s">
        <v>31</v>
      </c>
      <c r="B41" s="228">
        <v>19</v>
      </c>
      <c r="C41" s="300"/>
      <c r="D41" s="304"/>
      <c r="E41" s="443"/>
      <c r="F41" s="335" t="str">
        <f>Nieuw6!D78</f>
        <v/>
      </c>
      <c r="G41" s="344">
        <f t="shared" si="0"/>
        <v>0</v>
      </c>
      <c r="H41" s="335" t="e">
        <f>Nieuw6!D80</f>
        <v>#DIV/0!</v>
      </c>
      <c r="I41" s="344">
        <f t="shared" si="1"/>
        <v>0</v>
      </c>
      <c r="J41" s="335" t="e">
        <f>Nieuw6!D82</f>
        <v>#DIV/0!</v>
      </c>
      <c r="K41" s="344">
        <f t="shared" si="2"/>
        <v>0</v>
      </c>
      <c r="L41" s="335" t="e">
        <f>Nieuw6!D84</f>
        <v>#DIV/0!</v>
      </c>
      <c r="M41" s="344">
        <f t="shared" si="3"/>
        <v>0</v>
      </c>
      <c r="N41" s="335" t="e">
        <f>Nieuw6!D86</f>
        <v>#DIV/0!</v>
      </c>
      <c r="O41" s="344">
        <f t="shared" si="4"/>
        <v>0</v>
      </c>
      <c r="P41" s="335" t="e">
        <f>Nieuw6!D88</f>
        <v>#DIV/0!</v>
      </c>
      <c r="Q41" s="344">
        <f t="shared" si="5"/>
        <v>0</v>
      </c>
    </row>
    <row r="42" spans="1:17" x14ac:dyDescent="0.2">
      <c r="A42" s="230" t="s">
        <v>31</v>
      </c>
      <c r="B42" s="231">
        <v>20</v>
      </c>
      <c r="C42" s="300"/>
      <c r="D42" s="442"/>
      <c r="E42" s="444"/>
      <c r="F42" s="446" t="str">
        <f>Nieuw7!D78</f>
        <v/>
      </c>
      <c r="G42" s="344">
        <f t="shared" si="0"/>
        <v>0</v>
      </c>
      <c r="H42" s="446" t="e">
        <f>Nieuw7!D80</f>
        <v>#DIV/0!</v>
      </c>
      <c r="I42" s="441">
        <f>G42</f>
        <v>0</v>
      </c>
      <c r="J42" s="446" t="e">
        <f>Nieuw7!D82</f>
        <v>#DIV/0!</v>
      </c>
      <c r="K42" s="441">
        <f>I42</f>
        <v>0</v>
      </c>
      <c r="L42" s="446" t="e">
        <f>Nieuw7!D84</f>
        <v>#DIV/0!</v>
      </c>
      <c r="M42" s="441">
        <f>K42</f>
        <v>0</v>
      </c>
      <c r="N42" s="446" t="e">
        <f>Nieuw7!D86</f>
        <v>#DIV/0!</v>
      </c>
      <c r="O42" s="441">
        <f>M42</f>
        <v>0</v>
      </c>
      <c r="P42" s="446" t="e">
        <f>Nieuw7!D88</f>
        <v>#DIV/0!</v>
      </c>
      <c r="Q42" s="441">
        <f>O42</f>
        <v>0</v>
      </c>
    </row>
    <row r="43" spans="1:17" x14ac:dyDescent="0.2">
      <c r="A43" s="281"/>
      <c r="B43" s="281"/>
      <c r="C43" s="281" t="s">
        <v>165</v>
      </c>
      <c r="D43" s="260"/>
      <c r="E43" s="282">
        <v>12</v>
      </c>
      <c r="F43" s="260"/>
      <c r="G43" s="283">
        <v>11</v>
      </c>
      <c r="H43" s="260"/>
      <c r="I43" s="283">
        <v>10</v>
      </c>
      <c r="J43" s="260"/>
      <c r="K43" s="283">
        <v>12</v>
      </c>
      <c r="L43" s="384"/>
      <c r="M43" s="388">
        <v>12</v>
      </c>
      <c r="N43" s="384"/>
      <c r="O43" s="385"/>
      <c r="P43" s="384"/>
      <c r="Q43" s="385"/>
    </row>
  </sheetData>
  <sheetProtection sheet="1" objects="1" scenarios="1"/>
  <mergeCells count="1">
    <mergeCell ref="Q21:Q22"/>
  </mergeCells>
  <phoneticPr fontId="0" type="noConversion"/>
  <pageMargins left="0.78740157480314965" right="0.59055118110236227" top="0.39370078740157483" bottom="0.39370078740157483" header="0.51181102362204722" footer="0.51181102362204722"/>
  <pageSetup paperSize="9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Start!C30</f>
        <v>Leo Pijnenburg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Start!E30</f>
        <v>8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Start!G30</f>
        <v>8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310" t="str">
        <f>IF(Start!C30&gt;0,Start!C30,"")</f>
        <v>Leo Pijnenburg</v>
      </c>
      <c r="B13" s="305"/>
      <c r="C13" s="307" t="str">
        <f>IF(B13&gt;0,Start!C8,"")</f>
        <v/>
      </c>
      <c r="D13" s="305"/>
      <c r="E13" s="307" t="str">
        <f>IF(B13&gt;0,ROUNDDOWN(B13/E4*10,0),"")</f>
        <v/>
      </c>
      <c r="F13" s="308" t="str">
        <f t="shared" si="0"/>
        <v/>
      </c>
      <c r="G13" s="310" t="str">
        <f>IF(Start!C30&gt;0,Start!C30,"")</f>
        <v>Leo Pijnenburg</v>
      </c>
      <c r="H13" s="305"/>
      <c r="I13" s="307" t="str">
        <f>IF(H13&gt;0,Start!C8,"")</f>
        <v/>
      </c>
      <c r="J13" s="305"/>
      <c r="K13" s="307" t="str">
        <f>IF(H13&gt;0,ROUNDDOWN(H13/K4*10,0),"")</f>
        <v/>
      </c>
      <c r="L13" s="308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Start!C30</f>
        <v>Leo Pijnenburg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Start!I30</f>
        <v>8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Start!K30</f>
        <v>8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310" t="str">
        <f>IF(Start!C30&gt;0,Start!C30,"")</f>
        <v>Leo Pijnenburg</v>
      </c>
      <c r="B37" s="305"/>
      <c r="C37" s="307" t="str">
        <f>IF(B37&gt;0,Start!C8,"")</f>
        <v/>
      </c>
      <c r="D37" s="305"/>
      <c r="E37" s="307" t="str">
        <f>IF(B37&gt;0,ROUNDDOWN(B37/E28*10,0),"")</f>
        <v/>
      </c>
      <c r="F37" s="308" t="str">
        <f t="shared" si="2"/>
        <v/>
      </c>
      <c r="G37" s="310" t="str">
        <f>IF(Start!C30&gt;0,Start!C30,"")</f>
        <v>Leo Pijnenburg</v>
      </c>
      <c r="H37" s="305"/>
      <c r="I37" s="307" t="str">
        <f>IF(H37&gt;0,Start!C8,"")</f>
        <v/>
      </c>
      <c r="J37" s="305"/>
      <c r="K37" s="307" t="str">
        <f>IF(H37&gt;0,ROUNDDOWN(H37/K28*10,0),"")</f>
        <v/>
      </c>
      <c r="L37" s="308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Start!C30</f>
        <v>Leo Pijnenburg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Start!M30</f>
        <v>8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Start!O30</f>
        <v>8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309" t="str">
        <f>IF(Start!C30&gt;0,Start!C30,"")</f>
        <v>Leo Pijnenburg</v>
      </c>
      <c r="B61" s="305"/>
      <c r="C61" s="307" t="str">
        <f>IF(B61&gt;0,Start!C8,"")</f>
        <v/>
      </c>
      <c r="D61" s="305"/>
      <c r="E61" s="307" t="str">
        <f>IF(B61&gt;0,ROUNDDOWN(B61/E52*10,0),"")</f>
        <v/>
      </c>
      <c r="F61" s="308" t="str">
        <f t="shared" si="4"/>
        <v/>
      </c>
      <c r="G61" s="309" t="str">
        <f>IF(Start!C30&gt;0,Start!C30,"")</f>
        <v>Leo Pijnenburg</v>
      </c>
      <c r="H61" s="305"/>
      <c r="I61" s="307" t="str">
        <f>IF(H61&gt;0,Start!C8,"")</f>
        <v/>
      </c>
      <c r="J61" s="305"/>
      <c r="K61" s="307" t="str">
        <f>IF(H61&gt;0,ROUNDDOWN(H61/K52*10,0),"")</f>
        <v/>
      </c>
      <c r="L61" s="308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Start!C31</f>
        <v>Piet Smits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Start!E31</f>
        <v>8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Start!G31</f>
        <v>8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310" t="str">
        <f>IF(Start!C31&gt;0,Start!C31,"")</f>
        <v>Piet Smits</v>
      </c>
      <c r="B14" s="305"/>
      <c r="C14" s="307" t="str">
        <f>IF(B14&gt;0,Start!C8,"")</f>
        <v/>
      </c>
      <c r="D14" s="305"/>
      <c r="E14" s="307" t="str">
        <f>IF(B14&gt;0,ROUNDDOWN(B14/E4*10,0),"")</f>
        <v/>
      </c>
      <c r="F14" s="308" t="str">
        <f t="shared" si="0"/>
        <v/>
      </c>
      <c r="G14" s="310" t="str">
        <f>IF(Start!C31&gt;0,Start!C31,"")</f>
        <v>Piet Smits</v>
      </c>
      <c r="H14" s="305"/>
      <c r="I14" s="307" t="str">
        <f>IF(H14&gt;0,Start!C8,"")</f>
        <v/>
      </c>
      <c r="J14" s="305"/>
      <c r="K14" s="307" t="str">
        <f>IF(H14&gt;0,ROUNDDOWN(H14/K4*10,0),"")</f>
        <v/>
      </c>
      <c r="L14" s="308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>IF(H22&gt;0,H22/I22,"")</f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Start!C31</f>
        <v>Piet Smits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Start!I31</f>
        <v>8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Start!K31</f>
        <v>8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310" t="str">
        <f>IF(Start!C31&gt;0,Start!C31,"")</f>
        <v>Piet Smits</v>
      </c>
      <c r="B38" s="305"/>
      <c r="C38" s="307" t="str">
        <f>IF(B38&gt;0,Start!C8,"")</f>
        <v/>
      </c>
      <c r="D38" s="305"/>
      <c r="E38" s="307" t="str">
        <f>IF(B38&gt;0,ROUNDDOWN(B38/E28*10,0),"")</f>
        <v/>
      </c>
      <c r="F38" s="308" t="str">
        <f t="shared" si="2"/>
        <v/>
      </c>
      <c r="G38" s="310" t="str">
        <f>IF(Start!C31&gt;0,Start!C31,"")</f>
        <v>Piet Smits</v>
      </c>
      <c r="H38" s="305"/>
      <c r="I38" s="307" t="str">
        <f>IF(H38&gt;0,Start!C8,"")</f>
        <v/>
      </c>
      <c r="J38" s="305"/>
      <c r="K38" s="307" t="str">
        <f>IF(H38&gt;0,ROUNDDOWN(H38/K28*10,0),"")</f>
        <v/>
      </c>
      <c r="L38" s="308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>IF(B46&gt;0,B46/C46,"")</f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Start!C31</f>
        <v>Piet Smits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Start!M31</f>
        <v>8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Start!O31</f>
        <v>8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309" t="str">
        <f>IF(Start!C31&gt;0,Start!C31,"")</f>
        <v>Piet Smits</v>
      </c>
      <c r="B62" s="305"/>
      <c r="C62" s="307" t="str">
        <f>IF(B62&gt;0,Start!C8,"")</f>
        <v/>
      </c>
      <c r="D62" s="305"/>
      <c r="E62" s="307" t="str">
        <f>IF(B62&gt;0,ROUNDDOWN(B62/E52*10,0),"")</f>
        <v/>
      </c>
      <c r="F62" s="308" t="str">
        <f t="shared" si="4"/>
        <v/>
      </c>
      <c r="G62" s="309" t="str">
        <f>IF(Start!C31&gt;0,Start!C31,"")</f>
        <v>Piet Smits</v>
      </c>
      <c r="H62" s="305"/>
      <c r="I62" s="307" t="str">
        <f>IF(H62&gt;0,Start!C8,"")</f>
        <v/>
      </c>
      <c r="J62" s="305"/>
      <c r="K62" s="307" t="str">
        <f>IF(H62&gt;0,ROUNDDOWN(H62/K52*10,0),"")</f>
        <v/>
      </c>
      <c r="L62" s="308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Start!C32</f>
        <v>Frans vd Spank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Start!E32</f>
        <v>15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Start!G32</f>
        <v>17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310" t="str">
        <f>IF(Start!C32&gt;0,Start!C32,"")</f>
        <v>Frans vd Spank</v>
      </c>
      <c r="B15" s="305"/>
      <c r="C15" s="307" t="str">
        <f>IF(B15&gt;0,Start!C8,"")</f>
        <v/>
      </c>
      <c r="D15" s="305"/>
      <c r="E15" s="307" t="str">
        <f>IF(B15&gt;0,ROUNDDOWN(B15/E4*10,0),"")</f>
        <v/>
      </c>
      <c r="F15" s="308" t="str">
        <f t="shared" si="0"/>
        <v/>
      </c>
      <c r="G15" s="310" t="str">
        <f>IF(Start!C32&gt;0,Start!C32,"")</f>
        <v>Frans vd Spank</v>
      </c>
      <c r="H15" s="305"/>
      <c r="I15" s="307" t="str">
        <f>IF(H15&gt;0,Start!C8,"")</f>
        <v/>
      </c>
      <c r="J15" s="305"/>
      <c r="K15" s="307" t="str">
        <f>IF(H15&gt;0,ROUNDDOWN(H15/K4*10,0),"")</f>
        <v/>
      </c>
      <c r="L15" s="308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Start!C32</f>
        <v>Frans vd Spank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Start!I32</f>
        <v>17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Start!K32</f>
        <v>17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310" t="str">
        <f>IF(Start!C32&gt;0,Start!C32,"")</f>
        <v>Frans vd Spank</v>
      </c>
      <c r="B39" s="305"/>
      <c r="C39" s="307" t="str">
        <f>IF(B39&gt;0,Start!C8,"")</f>
        <v/>
      </c>
      <c r="D39" s="305"/>
      <c r="E39" s="307" t="str">
        <f>IF(B39&gt;0,ROUNDDOWN(B39/E28*10,0),"")</f>
        <v/>
      </c>
      <c r="F39" s="308" t="str">
        <f t="shared" si="2"/>
        <v/>
      </c>
      <c r="G39" s="310" t="str">
        <f>IF(Start!C32&gt;0,Start!C32,"")</f>
        <v>Frans vd Spank</v>
      </c>
      <c r="H39" s="305"/>
      <c r="I39" s="307" t="str">
        <f>IF(H39&gt;0,Start!C8,"")</f>
        <v/>
      </c>
      <c r="J39" s="305"/>
      <c r="K39" s="307" t="str">
        <f>IF(H39&gt;0,ROUNDDOWN(H39/K28*10,0),"")</f>
        <v/>
      </c>
      <c r="L39" s="308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Start!C32</f>
        <v>Frans vd Spank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Start!M32</f>
        <v>17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Start!O32</f>
        <v>17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309" t="str">
        <f>IF(Start!C32&gt;0,Start!C32,"")</f>
        <v>Frans vd Spank</v>
      </c>
      <c r="B63" s="305"/>
      <c r="C63" s="307" t="str">
        <f>IF(B63&gt;0,Start!C8,"")</f>
        <v/>
      </c>
      <c r="D63" s="305"/>
      <c r="E63" s="307" t="str">
        <f>IF(B63&gt;0,ROUNDDOWN(B63/E52*10,0),"")</f>
        <v/>
      </c>
      <c r="F63" s="308" t="str">
        <f t="shared" si="4"/>
        <v/>
      </c>
      <c r="G63" s="309" t="str">
        <f>IF(Start!C32&gt;0,Start!C32,"")</f>
        <v>Frans vd Spank</v>
      </c>
      <c r="H63" s="305"/>
      <c r="I63" s="307" t="str">
        <f>IF(H63&gt;0,Start!C8,"")</f>
        <v/>
      </c>
      <c r="J63" s="305"/>
      <c r="K63" s="307" t="str">
        <f>IF(H63&gt;0,ROUNDDOWN(H63/K52*10,0),"")</f>
        <v/>
      </c>
      <c r="L63" s="308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Start!C33</f>
        <v>Patrick vd Spank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Start!E33</f>
        <v>14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Start!G33</f>
        <v>15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310" t="str">
        <f>IF(Start!C33&gt;0,Start!C33,"")</f>
        <v>Patrick vd Spank</v>
      </c>
      <c r="B16" s="305"/>
      <c r="C16" s="307" t="str">
        <f>IF(B16&gt;0,Start!C8,"")</f>
        <v/>
      </c>
      <c r="D16" s="305"/>
      <c r="E16" s="307" t="str">
        <f>IF(B16&gt;0,ROUNDDOWN(B16/E4*10,0),"")</f>
        <v/>
      </c>
      <c r="F16" s="308" t="str">
        <f t="shared" si="0"/>
        <v/>
      </c>
      <c r="G16" s="310" t="str">
        <f>IF(Start!C33&gt;0,Start!C33,"")</f>
        <v>Patrick vd Spank</v>
      </c>
      <c r="H16" s="305"/>
      <c r="I16" s="307" t="str">
        <f>IF(H16&gt;0,Start!C8,"")</f>
        <v/>
      </c>
      <c r="J16" s="305"/>
      <c r="K16" s="307" t="str">
        <f>IF(H16&gt;0,ROUNDDOWN(H16/K4*10,0),"")</f>
        <v/>
      </c>
      <c r="L16" s="308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Start!C33</f>
        <v>Patrick vd Spank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Start!I33</f>
        <v>15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Start!K33</f>
        <v>15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310" t="str">
        <f>IF(Start!C33&gt;0,Start!C33,"")</f>
        <v>Patrick vd Spank</v>
      </c>
      <c r="B40" s="305"/>
      <c r="C40" s="307" t="str">
        <f>IF(B40&gt;0,Start!C8,"")</f>
        <v/>
      </c>
      <c r="D40" s="305"/>
      <c r="E40" s="307" t="str">
        <f>IF(B40&gt;0,ROUNDDOWN(B40/E28*10,0),"")</f>
        <v/>
      </c>
      <c r="F40" s="308" t="str">
        <f t="shared" si="2"/>
        <v/>
      </c>
      <c r="G40" s="310" t="str">
        <f>IF(Start!C33&gt;0,Start!C33,"")</f>
        <v>Patrick vd Spank</v>
      </c>
      <c r="H40" s="305"/>
      <c r="I40" s="307" t="str">
        <f>IF(H40&gt;0,Start!C8,"")</f>
        <v/>
      </c>
      <c r="J40" s="305"/>
      <c r="K40" s="307" t="str">
        <f>IF(H40&gt;0,ROUNDDOWN(H40/K28*10,0),"")</f>
        <v/>
      </c>
      <c r="L40" s="308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Start!C33</f>
        <v>Patrick vd Spank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Start!M33</f>
        <v>15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Start!O33</f>
        <v>15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309" t="str">
        <f>IF(Start!C33&gt;0,Start!C33,"")</f>
        <v>Patrick vd Spank</v>
      </c>
      <c r="B64" s="305"/>
      <c r="C64" s="307" t="str">
        <f>IF(B64&gt;0,Start!C8,"")</f>
        <v/>
      </c>
      <c r="D64" s="305"/>
      <c r="E64" s="307" t="str">
        <f>IF(B64&gt;0,ROUNDDOWN(B64/E52*10,0),"")</f>
        <v/>
      </c>
      <c r="F64" s="308" t="str">
        <f t="shared" si="4"/>
        <v/>
      </c>
      <c r="G64" s="309" t="str">
        <f>IF(Start!C33&gt;0,Start!C33,"")</f>
        <v>Patrick vd Spank</v>
      </c>
      <c r="H64" s="305"/>
      <c r="I64" s="307" t="str">
        <f>IF(H64&gt;0,Start!C8,"")</f>
        <v/>
      </c>
      <c r="J64" s="305"/>
      <c r="K64" s="307" t="str">
        <f>IF(H64&gt;0,ROUNDDOWN(H64/K52*10,0),"")</f>
        <v/>
      </c>
      <c r="L64" s="308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Start!C34</f>
        <v>Piet Theijssen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Start!E34</f>
        <v>9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Start!G34</f>
        <v>10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310" t="str">
        <f>IF(Start!C34&gt;0,Start!C34,"")</f>
        <v>Piet Theijssen</v>
      </c>
      <c r="B17" s="305"/>
      <c r="C17" s="307" t="str">
        <f>IF(B17&gt;0,Start!C8,"")</f>
        <v/>
      </c>
      <c r="D17" s="305"/>
      <c r="E17" s="307" t="str">
        <f>IF(B17&gt;0,ROUNDDOWN(B17/E4*10,0),"")</f>
        <v/>
      </c>
      <c r="F17" s="308" t="str">
        <f t="shared" si="0"/>
        <v/>
      </c>
      <c r="G17" s="310" t="str">
        <f>IF(Start!C34&gt;0,Start!C34,"")</f>
        <v>Piet Theijssen</v>
      </c>
      <c r="H17" s="305"/>
      <c r="I17" s="307" t="str">
        <f>IF(H17&gt;0,Start!C8,"")</f>
        <v/>
      </c>
      <c r="J17" s="305"/>
      <c r="K17" s="307" t="str">
        <f>IF(H17&gt;0,ROUNDDOWN(H17/K4*10,0),"")</f>
        <v/>
      </c>
      <c r="L17" s="308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Start!C34</f>
        <v>Piet Theijssen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Start!I34</f>
        <v>10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Start!K34</f>
        <v>10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310" t="str">
        <f>IF(Start!C34&gt;0,Start!C34,"")</f>
        <v>Piet Theijssen</v>
      </c>
      <c r="B41" s="305"/>
      <c r="C41" s="307" t="str">
        <f>IF(B41&gt;0,Start!C8,"")</f>
        <v/>
      </c>
      <c r="D41" s="305"/>
      <c r="E41" s="307" t="str">
        <f>IF(B41&gt;0,ROUNDDOWN(B41/E28*10,0),"")</f>
        <v/>
      </c>
      <c r="F41" s="308" t="str">
        <f t="shared" si="2"/>
        <v/>
      </c>
      <c r="G41" s="310" t="str">
        <f>IF(Start!C34&gt;0,Start!C34,"")</f>
        <v>Piet Theijssen</v>
      </c>
      <c r="H41" s="305"/>
      <c r="I41" s="307" t="str">
        <f>IF(H41&gt;0,Start!C8,"")</f>
        <v/>
      </c>
      <c r="J41" s="305"/>
      <c r="K41" s="307" t="str">
        <f>IF(H41&gt;0,ROUNDDOWN(H41/K28*10,0),"")</f>
        <v/>
      </c>
      <c r="L41" s="308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Start!C34</f>
        <v>Piet Theijssen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Start!M34</f>
        <v>10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Start!O34</f>
        <v>10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309" t="str">
        <f>IF(Start!C34&gt;0,Start!C34,"")</f>
        <v>Piet Theijssen</v>
      </c>
      <c r="B65" s="305"/>
      <c r="C65" s="307" t="str">
        <f>IF(B65&gt;0,Start!C8,"")</f>
        <v/>
      </c>
      <c r="D65" s="305"/>
      <c r="E65" s="307" t="str">
        <f>IF(B65&gt;0,ROUNDDOWN(B65/E52*10,0),"")</f>
        <v/>
      </c>
      <c r="F65" s="308" t="str">
        <f t="shared" si="4"/>
        <v/>
      </c>
      <c r="G65" s="309" t="str">
        <f>IF(Start!C34&gt;0,Start!C34,"")</f>
        <v>Piet Theijssen</v>
      </c>
      <c r="H65" s="305"/>
      <c r="I65" s="307" t="str">
        <f>IF(H65&gt;0,Start!C8,"")</f>
        <v/>
      </c>
      <c r="J65" s="305"/>
      <c r="K65" s="307" t="str">
        <f>IF(H65&gt;0,ROUNDDOWN(H65/K52*10,0),"")</f>
        <v/>
      </c>
      <c r="L65" s="308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Start!C35</f>
        <v>William Verhoeven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Start!E35</f>
        <v>8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Start!G35</f>
        <v>8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310" t="str">
        <f>IF(Start!C35&gt;0,Start!C35,"")</f>
        <v>William Verhoeven</v>
      </c>
      <c r="B18" s="305"/>
      <c r="C18" s="307" t="str">
        <f>IF(B18&gt;0,Start!C8,"")</f>
        <v/>
      </c>
      <c r="D18" s="305"/>
      <c r="E18" s="307" t="str">
        <f>IF(B18&gt;0,ROUNDDOWN(B18/E4*10,0),"")</f>
        <v/>
      </c>
      <c r="F18" s="308" t="str">
        <f t="shared" si="0"/>
        <v/>
      </c>
      <c r="G18" s="310" t="str">
        <f>IF(Start!C35&gt;0,Start!C35,"")</f>
        <v>William Verhoeven</v>
      </c>
      <c r="H18" s="305"/>
      <c r="I18" s="307" t="str">
        <f>IF(H18&gt;0,Start!C8,"")</f>
        <v/>
      </c>
      <c r="J18" s="305"/>
      <c r="K18" s="307" t="str">
        <f>IF(H18&gt;0,ROUNDDOWN(H18/K4*10,0),"")</f>
        <v/>
      </c>
      <c r="L18" s="308" t="str">
        <f t="shared" si="1"/>
        <v/>
      </c>
    </row>
    <row r="19" spans="1:12" x14ac:dyDescent="0.2">
      <c r="A19" s="53" t="str">
        <f>IF(Start!C36&gt;0,Start!C36,"")</f>
        <v>Jan Vloet</v>
      </c>
      <c r="B19" s="12"/>
      <c r="C19" s="52" t="str">
        <f>IF(B19&gt;0,Start!C8,"")</f>
        <v/>
      </c>
      <c r="D19" s="12"/>
      <c r="E19" s="52" t="str">
        <f>IF(B19&gt;0,ROUNDDOWN(B19/E4*10,0),"")</f>
        <v/>
      </c>
      <c r="F19" s="62" t="str">
        <f t="shared" si="0"/>
        <v/>
      </c>
      <c r="G19" s="53" t="str">
        <f>IF(Start!C36&gt;0,Start!C36,"")</f>
        <v>Jan Vloet</v>
      </c>
      <c r="H19" s="12"/>
      <c r="I19" s="52" t="str">
        <f>IF(H19&gt;0,Start!C8,"")</f>
        <v/>
      </c>
      <c r="J19" s="12"/>
      <c r="K19" s="52" t="str">
        <f>IF(H19&gt;0,ROUNDDOWN(H19/K4*10,0),"")</f>
        <v/>
      </c>
      <c r="L19" s="62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Start!C35</f>
        <v>William Verhoeven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Start!I35</f>
        <v>8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Start!K35</f>
        <v>8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310" t="str">
        <f>IF(Start!C35&gt;0,Start!C35,"")</f>
        <v>William Verhoeven</v>
      </c>
      <c r="B42" s="305"/>
      <c r="C42" s="307" t="str">
        <f>IF(B42&gt;0,Start!C8,"")</f>
        <v/>
      </c>
      <c r="D42" s="305"/>
      <c r="E42" s="307" t="str">
        <f>IF(B42&gt;0,ROUNDDOWN(B42/E28*10,0),"")</f>
        <v/>
      </c>
      <c r="F42" s="308" t="str">
        <f t="shared" si="2"/>
        <v/>
      </c>
      <c r="G42" s="310" t="str">
        <f>IF(Start!C35&gt;0,Start!C35,"")</f>
        <v>William Verhoeven</v>
      </c>
      <c r="H42" s="305"/>
      <c r="I42" s="307" t="str">
        <f>IF(H42&gt;0,Start!C8,"")</f>
        <v/>
      </c>
      <c r="J42" s="305"/>
      <c r="K42" s="307" t="str">
        <f>IF(H42&gt;0,ROUNDDOWN(H42/K28*10,0),"")</f>
        <v/>
      </c>
      <c r="L42" s="308" t="str">
        <f t="shared" si="3"/>
        <v/>
      </c>
    </row>
    <row r="43" spans="1:12" x14ac:dyDescent="0.2">
      <c r="A43" s="53" t="str">
        <f>IF(Start!C36&gt;0,Start!C36,"")</f>
        <v>Jan Vloet</v>
      </c>
      <c r="B43" s="12"/>
      <c r="C43" s="52" t="str">
        <f>IF(B43&gt;0,Start!C8,"")</f>
        <v/>
      </c>
      <c r="D43" s="12"/>
      <c r="E43" s="52" t="str">
        <f>IF(B43&gt;0,ROUNDDOWN(B43/E28*10,0),"")</f>
        <v/>
      </c>
      <c r="F43" s="62" t="str">
        <f t="shared" si="2"/>
        <v/>
      </c>
      <c r="G43" s="53" t="str">
        <f>IF(Start!C36&gt;0,Start!C36,"")</f>
        <v>Jan Vloet</v>
      </c>
      <c r="H43" s="12"/>
      <c r="I43" s="52" t="str">
        <f>IF(H43&gt;0,Start!C8,"")</f>
        <v/>
      </c>
      <c r="J43" s="12"/>
      <c r="K43" s="52" t="str">
        <f>IF(H43&gt;0,ROUNDDOWN(H43/K28*10,0),"")</f>
        <v/>
      </c>
      <c r="L43" s="62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Start!C35</f>
        <v>William Verhoeven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Start!M35</f>
        <v>8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Start!O35</f>
        <v>8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309" t="str">
        <f>IF(Start!C35&gt;0,Start!C35,"")</f>
        <v>William Verhoeven</v>
      </c>
      <c r="B66" s="305"/>
      <c r="C66" s="307" t="str">
        <f>IF(B66&gt;0,Start!C8,"")</f>
        <v/>
      </c>
      <c r="D66" s="305"/>
      <c r="E66" s="307" t="str">
        <f>IF(B66&gt;0,ROUNDDOWN(B66/E52*10,0),"")</f>
        <v/>
      </c>
      <c r="F66" s="308" t="str">
        <f t="shared" si="4"/>
        <v/>
      </c>
      <c r="G66" s="309" t="str">
        <f>IF(Start!C35&gt;0,Start!C35,"")</f>
        <v>William Verhoeven</v>
      </c>
      <c r="H66" s="305"/>
      <c r="I66" s="307" t="str">
        <f>IF(H66&gt;0,Start!C8,"")</f>
        <v/>
      </c>
      <c r="J66" s="305"/>
      <c r="K66" s="307" t="str">
        <f>IF(H66&gt;0,ROUNDDOWN(H66/K52*10,0),"")</f>
        <v/>
      </c>
      <c r="L66" s="308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116" t="s">
        <v>6</v>
      </c>
      <c r="B3" s="117" t="s">
        <v>6</v>
      </c>
      <c r="C3" s="97"/>
      <c r="D3" s="97"/>
      <c r="E3" s="97"/>
      <c r="F3" s="118" t="s">
        <v>20</v>
      </c>
      <c r="G3" s="117" t="str">
        <f>Start!C36</f>
        <v>Jan Vloet</v>
      </c>
      <c r="H3" s="97"/>
      <c r="I3" s="119" t="s">
        <v>6</v>
      </c>
      <c r="J3" s="97"/>
      <c r="K3" s="97"/>
      <c r="L3" s="98"/>
    </row>
    <row r="4" spans="1:12" x14ac:dyDescent="0.2">
      <c r="A4" s="120" t="str">
        <f>Start!E22</f>
        <v>1e ronde</v>
      </c>
      <c r="B4" s="97"/>
      <c r="C4" s="121" t="s">
        <v>18</v>
      </c>
      <c r="D4" s="97"/>
      <c r="E4" s="117">
        <f>Start!E36</f>
        <v>8</v>
      </c>
      <c r="F4" s="97"/>
      <c r="G4" s="120" t="str">
        <f>Start!G22</f>
        <v>2e ronde</v>
      </c>
      <c r="H4" s="97"/>
      <c r="I4" s="121" t="s">
        <v>18</v>
      </c>
      <c r="J4" s="97"/>
      <c r="K4" s="117">
        <f>Start!G36</f>
        <v>8</v>
      </c>
      <c r="L4" s="98"/>
    </row>
    <row r="5" spans="1:12" x14ac:dyDescent="0.2">
      <c r="A5" s="122" t="s">
        <v>19</v>
      </c>
      <c r="B5" s="123" t="s">
        <v>12</v>
      </c>
      <c r="C5" s="123" t="s">
        <v>13</v>
      </c>
      <c r="D5" s="123" t="s">
        <v>14</v>
      </c>
      <c r="E5" s="123" t="s">
        <v>15</v>
      </c>
      <c r="F5" s="123" t="s">
        <v>16</v>
      </c>
      <c r="G5" s="124" t="s">
        <v>19</v>
      </c>
      <c r="H5" s="123" t="s">
        <v>12</v>
      </c>
      <c r="I5" s="123" t="s">
        <v>13</v>
      </c>
      <c r="J5" s="123" t="s">
        <v>14</v>
      </c>
      <c r="K5" s="123" t="s">
        <v>15</v>
      </c>
      <c r="L5" s="123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52" t="str">
        <f>IF(B6&gt;0,ROUNDDOWN(B6/E4*10,0),"")</f>
        <v/>
      </c>
      <c r="F6" s="62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52" t="str">
        <f>IF(H6&gt;0,ROUNDDOWN(H6/K4*10,0),"")</f>
        <v/>
      </c>
      <c r="L6" s="62" t="str">
        <f>IF(H6&gt;0,H6/I6,"")</f>
        <v/>
      </c>
    </row>
    <row r="7" spans="1:12" x14ac:dyDescent="0.2">
      <c r="A7" s="53" t="str">
        <f>IF(Start!C24&gt;0,Start!C24,"")</f>
        <v>Henk Baron</v>
      </c>
      <c r="B7" s="12"/>
      <c r="C7" s="52" t="str">
        <f>IF(B7&gt;0,Start!C8,"")</f>
        <v/>
      </c>
      <c r="D7" s="12"/>
      <c r="E7" s="52" t="str">
        <f>IF(B7&gt;0,ROUNDDOWN(B7/E4*10,0),"")</f>
        <v/>
      </c>
      <c r="F7" s="62" t="str">
        <f>IF(B7&gt;0,B7/C7,"")</f>
        <v/>
      </c>
      <c r="G7" s="53" t="str">
        <f>IF(Start!C24&gt;0,Start!C24,"")</f>
        <v>Henk Baron</v>
      </c>
      <c r="H7" s="12"/>
      <c r="I7" s="52" t="str">
        <f>IF(H7&gt;0,Start!C8,"")</f>
        <v/>
      </c>
      <c r="J7" s="12"/>
      <c r="K7" s="52" t="str">
        <f>IF(H7&gt;0,ROUNDDOWN(H7/K4*10,0),"")</f>
        <v/>
      </c>
      <c r="L7" s="62" t="str">
        <f>IF(H7&gt;0,H7/I7,"")</f>
        <v/>
      </c>
    </row>
    <row r="8" spans="1:12" x14ac:dyDescent="0.2">
      <c r="A8" s="53" t="str">
        <f>IF(Start!C25&gt;0,Start!C25,"")</f>
        <v>Cor vd Berg</v>
      </c>
      <c r="B8" s="12"/>
      <c r="C8" s="52" t="str">
        <f>IF(B8&gt;0,Start!C8,"")</f>
        <v/>
      </c>
      <c r="D8" s="12"/>
      <c r="E8" s="52" t="str">
        <f>IF(B8&gt;0,ROUNDDOWN(B8/E4*10,0),"")</f>
        <v/>
      </c>
      <c r="F8" s="62" t="str">
        <f t="shared" ref="F8:F25" si="0">IF(B8&gt;0,B8/C8,"")</f>
        <v/>
      </c>
      <c r="G8" s="53" t="str">
        <f>IF(Start!C25&gt;0,Start!C25,"")</f>
        <v>Cor vd Berg</v>
      </c>
      <c r="H8" s="12"/>
      <c r="I8" s="52" t="str">
        <f>IF(H8&gt;0,Start!C8,"")</f>
        <v/>
      </c>
      <c r="J8" s="12"/>
      <c r="K8" s="52" t="str">
        <f>IF(H8&gt;0,ROUNDDOWN(H8/K4*10,0),"")</f>
        <v/>
      </c>
      <c r="L8" s="62" t="str">
        <f t="shared" ref="L8:L25" si="1">IF(H8&gt;0,H8/I8,"")</f>
        <v/>
      </c>
    </row>
    <row r="9" spans="1:12" x14ac:dyDescent="0.2">
      <c r="A9" s="53" t="str">
        <f>IF(Start!C26&gt;0,Start!C26,"")</f>
        <v>Daan Bergink</v>
      </c>
      <c r="B9" s="12"/>
      <c r="C9" s="52" t="str">
        <f>IF(B9&gt;0,Start!C8,"")</f>
        <v/>
      </c>
      <c r="D9" s="12"/>
      <c r="E9" s="52" t="str">
        <f>IF(B9&gt;0,ROUNDDOWN(B9/E4*10,0),"")</f>
        <v/>
      </c>
      <c r="F9" s="62" t="str">
        <f t="shared" si="0"/>
        <v/>
      </c>
      <c r="G9" s="53" t="str">
        <f>IF(Start!C26&gt;0,Start!C26,"")</f>
        <v>Daan Bergink</v>
      </c>
      <c r="H9" s="12"/>
      <c r="I9" s="52" t="str">
        <f>IF(H9&gt;0,Start!C8,"")</f>
        <v/>
      </c>
      <c r="J9" s="12"/>
      <c r="K9" s="52" t="str">
        <f>IF(H9&gt;0,ROUNDDOWN(H9/K4*10,0),"")</f>
        <v/>
      </c>
      <c r="L9" s="62" t="str">
        <f t="shared" si="1"/>
        <v/>
      </c>
    </row>
    <row r="10" spans="1:12" x14ac:dyDescent="0.2">
      <c r="A10" s="53" t="str">
        <f>IF(Start!C27&gt;0,Start!C27,"")</f>
        <v>Luciën Bressers</v>
      </c>
      <c r="B10" s="12"/>
      <c r="C10" s="52" t="str">
        <f>IF(B10&gt;0,Start!C8,"")</f>
        <v/>
      </c>
      <c r="D10" s="12"/>
      <c r="E10" s="52" t="str">
        <f>IF(B10&gt;0,ROUNDDOWN(B10/E4*10,0),"")</f>
        <v/>
      </c>
      <c r="F10" s="62" t="str">
        <f t="shared" si="0"/>
        <v/>
      </c>
      <c r="G10" s="53" t="str">
        <f>IF(Start!C27&gt;0,Start!C27,"")</f>
        <v>Luciën Bressers</v>
      </c>
      <c r="H10" s="12"/>
      <c r="I10" s="52" t="str">
        <f>IF(H10&gt;0,Start!C8,"")</f>
        <v/>
      </c>
      <c r="J10" s="12"/>
      <c r="K10" s="52" t="str">
        <f>IF(H10&gt;0,ROUNDDOWN(H10/K4*10,0),"")</f>
        <v/>
      </c>
      <c r="L10" s="62" t="str">
        <f t="shared" si="1"/>
        <v/>
      </c>
    </row>
    <row r="11" spans="1:12" x14ac:dyDescent="0.2">
      <c r="A11" s="53" t="str">
        <f>IF(Start!C28&gt;0,Start!C28,"")</f>
        <v>Harrie Hanegraaf</v>
      </c>
      <c r="B11" s="12"/>
      <c r="C11" s="52" t="str">
        <f>IF(B11&gt;0,Start!C8,"")</f>
        <v/>
      </c>
      <c r="D11" s="12"/>
      <c r="E11" s="52" t="str">
        <f>IF(B11&gt;0,ROUNDDOWN(B11/E4*10,0),"")</f>
        <v/>
      </c>
      <c r="F11" s="62" t="str">
        <f t="shared" si="0"/>
        <v/>
      </c>
      <c r="G11" s="53" t="str">
        <f>IF(Start!C28&gt;0,Start!C28,"")</f>
        <v>Harrie Hanegraaf</v>
      </c>
      <c r="H11" s="12"/>
      <c r="I11" s="52" t="str">
        <f>IF(H11&gt;0,Start!C8,"")</f>
        <v/>
      </c>
      <c r="J11" s="12"/>
      <c r="K11" s="52" t="str">
        <f>IF(H11&gt;0,ROUNDDOWN(H11/K4*10,0),"")</f>
        <v/>
      </c>
      <c r="L11" s="62" t="str">
        <f t="shared" si="1"/>
        <v/>
      </c>
    </row>
    <row r="12" spans="1:12" x14ac:dyDescent="0.2">
      <c r="A12" s="53" t="str">
        <f>IF(Start!C29&gt;0,Start!C29,"")</f>
        <v>Tonnie vd Oetelaar</v>
      </c>
      <c r="B12" s="12"/>
      <c r="C12" s="52" t="str">
        <f>IF(B12&gt;0,Start!C8,"")</f>
        <v/>
      </c>
      <c r="D12" s="12"/>
      <c r="E12" s="52" t="str">
        <f>IF(B12&gt;0,ROUNDDOWN(B12/E4*10,0),"")</f>
        <v/>
      </c>
      <c r="F12" s="62" t="str">
        <f t="shared" si="0"/>
        <v/>
      </c>
      <c r="G12" s="53" t="str">
        <f>IF(Start!C29&gt;0,Start!C29,"")</f>
        <v>Tonnie vd Oetelaar</v>
      </c>
      <c r="H12" s="12"/>
      <c r="I12" s="52" t="str">
        <f>IF(H12&gt;0,Start!C8,"")</f>
        <v/>
      </c>
      <c r="J12" s="12"/>
      <c r="K12" s="52" t="str">
        <f>IF(H12&gt;0,ROUNDDOWN(H12/K4*10,0),"")</f>
        <v/>
      </c>
      <c r="L12" s="62" t="str">
        <f t="shared" si="1"/>
        <v/>
      </c>
    </row>
    <row r="13" spans="1:12" x14ac:dyDescent="0.2">
      <c r="A13" s="53" t="str">
        <f>IF(Start!C30&gt;0,Start!C30,"")</f>
        <v>Leo Pijnenburg</v>
      </c>
      <c r="B13" s="12"/>
      <c r="C13" s="52" t="str">
        <f>IF(B13&gt;0,Start!C8,"")</f>
        <v/>
      </c>
      <c r="D13" s="12"/>
      <c r="E13" s="52" t="str">
        <f>IF(B13&gt;0,ROUNDDOWN(B13/E4*10,0),"")</f>
        <v/>
      </c>
      <c r="F13" s="62" t="str">
        <f t="shared" si="0"/>
        <v/>
      </c>
      <c r="G13" s="53" t="str">
        <f>IF(Start!C30&gt;0,Start!C30,"")</f>
        <v>Leo Pijnenburg</v>
      </c>
      <c r="H13" s="12"/>
      <c r="I13" s="52" t="str">
        <f>IF(H13&gt;0,Start!C8,"")</f>
        <v/>
      </c>
      <c r="J13" s="12"/>
      <c r="K13" s="52" t="str">
        <f>IF(H13&gt;0,ROUNDDOWN(H13/K4*10,0),"")</f>
        <v/>
      </c>
      <c r="L13" s="62" t="str">
        <f t="shared" si="1"/>
        <v/>
      </c>
    </row>
    <row r="14" spans="1:12" x14ac:dyDescent="0.2">
      <c r="A14" s="53" t="str">
        <f>IF(Start!C31&gt;0,Start!C31,"")</f>
        <v>Piet Smits</v>
      </c>
      <c r="B14" s="12"/>
      <c r="C14" s="52" t="str">
        <f>IF(B14&gt;0,Start!C8,"")</f>
        <v/>
      </c>
      <c r="D14" s="12"/>
      <c r="E14" s="52" t="str">
        <f>IF(B14&gt;0,ROUNDDOWN(B14/E4*10,0),"")</f>
        <v/>
      </c>
      <c r="F14" s="62" t="str">
        <f t="shared" si="0"/>
        <v/>
      </c>
      <c r="G14" s="53" t="str">
        <f>IF(Start!C31&gt;0,Start!C31,"")</f>
        <v>Piet Smits</v>
      </c>
      <c r="H14" s="12"/>
      <c r="I14" s="52" t="str">
        <f>IF(H14&gt;0,Start!C8,"")</f>
        <v/>
      </c>
      <c r="J14" s="12"/>
      <c r="K14" s="52" t="str">
        <f>IF(H14&gt;0,ROUNDDOWN(H14/K4*10,0),"")</f>
        <v/>
      </c>
      <c r="L14" s="62" t="str">
        <f t="shared" si="1"/>
        <v/>
      </c>
    </row>
    <row r="15" spans="1:12" x14ac:dyDescent="0.2">
      <c r="A15" s="53" t="str">
        <f>IF(Start!C32&gt;0,Start!C32,"")</f>
        <v>Frans vd Spank</v>
      </c>
      <c r="B15" s="12"/>
      <c r="C15" s="52" t="str">
        <f>IF(B15&gt;0,Start!C8,"")</f>
        <v/>
      </c>
      <c r="D15" s="12"/>
      <c r="E15" s="52" t="str">
        <f>IF(B15&gt;0,ROUNDDOWN(B15/E4*10,0),"")</f>
        <v/>
      </c>
      <c r="F15" s="62" t="str">
        <f t="shared" si="0"/>
        <v/>
      </c>
      <c r="G15" s="53" t="str">
        <f>IF(Start!C32&gt;0,Start!C32,"")</f>
        <v>Frans vd Spank</v>
      </c>
      <c r="H15" s="12"/>
      <c r="I15" s="52" t="str">
        <f>IF(H15&gt;0,Start!C8,"")</f>
        <v/>
      </c>
      <c r="J15" s="12"/>
      <c r="K15" s="52" t="str">
        <f>IF(H15&gt;0,ROUNDDOWN(H15/K4*10,0),"")</f>
        <v/>
      </c>
      <c r="L15" s="62" t="str">
        <f t="shared" si="1"/>
        <v/>
      </c>
    </row>
    <row r="16" spans="1:12" x14ac:dyDescent="0.2">
      <c r="A16" s="53" t="str">
        <f>IF(Start!C33&gt;0,Start!C33,"")</f>
        <v>Patrick vd Spank</v>
      </c>
      <c r="B16" s="12"/>
      <c r="C16" s="52" t="str">
        <f>IF(B16&gt;0,Start!C8,"")</f>
        <v/>
      </c>
      <c r="D16" s="12"/>
      <c r="E16" s="52" t="str">
        <f>IF(B16&gt;0,ROUNDDOWN(B16/E4*10,0),"")</f>
        <v/>
      </c>
      <c r="F16" s="62" t="str">
        <f t="shared" si="0"/>
        <v/>
      </c>
      <c r="G16" s="53" t="str">
        <f>IF(Start!C33&gt;0,Start!C33,"")</f>
        <v>Patrick vd Spank</v>
      </c>
      <c r="H16" s="12"/>
      <c r="I16" s="52" t="str">
        <f>IF(H16&gt;0,Start!C8,"")</f>
        <v/>
      </c>
      <c r="J16" s="12"/>
      <c r="K16" s="52" t="str">
        <f>IF(H16&gt;0,ROUNDDOWN(H16/K4*10,0),"")</f>
        <v/>
      </c>
      <c r="L16" s="62" t="str">
        <f t="shared" si="1"/>
        <v/>
      </c>
    </row>
    <row r="17" spans="1:12" x14ac:dyDescent="0.2">
      <c r="A17" s="53" t="str">
        <f>IF(Start!C34&gt;0,Start!C34,"")</f>
        <v>Piet Theijssen</v>
      </c>
      <c r="B17" s="12"/>
      <c r="C17" s="52" t="str">
        <f>IF(B17&gt;0,Start!C8,"")</f>
        <v/>
      </c>
      <c r="D17" s="12"/>
      <c r="E17" s="52" t="str">
        <f>IF(B17&gt;0,ROUNDDOWN(B17/E4*10,0),"")</f>
        <v/>
      </c>
      <c r="F17" s="62" t="str">
        <f t="shared" si="0"/>
        <v/>
      </c>
      <c r="G17" s="53" t="str">
        <f>IF(Start!C34&gt;0,Start!C34,"")</f>
        <v>Piet Theijssen</v>
      </c>
      <c r="H17" s="12"/>
      <c r="I17" s="52" t="str">
        <f>IF(H17&gt;0,Start!C8,"")</f>
        <v/>
      </c>
      <c r="J17" s="12"/>
      <c r="K17" s="52" t="str">
        <f>IF(H17&gt;0,ROUNDDOWN(H17/K4*10,0),"")</f>
        <v/>
      </c>
      <c r="L17" s="62" t="str">
        <f t="shared" si="1"/>
        <v/>
      </c>
    </row>
    <row r="18" spans="1:12" x14ac:dyDescent="0.2">
      <c r="A18" s="53" t="str">
        <f>IF(Start!C35&gt;0,Start!C35,"")</f>
        <v>William Verhoeven</v>
      </c>
      <c r="B18" s="12"/>
      <c r="C18" s="52" t="str">
        <f>IF(B18&gt;0,Start!C8,"")</f>
        <v/>
      </c>
      <c r="D18" s="12"/>
      <c r="E18" s="52" t="str">
        <f>IF(B18&gt;0,ROUNDDOWN(B18/E4*10,0),"")</f>
        <v/>
      </c>
      <c r="F18" s="62" t="str">
        <f t="shared" si="0"/>
        <v/>
      </c>
      <c r="G18" s="53" t="str">
        <f>IF(Start!C35&gt;0,Start!C35,"")</f>
        <v>William Verhoeven</v>
      </c>
      <c r="H18" s="12"/>
      <c r="I18" s="52" t="str">
        <f>IF(H18&gt;0,Start!C8,"")</f>
        <v/>
      </c>
      <c r="J18" s="12"/>
      <c r="K18" s="52" t="str">
        <f>IF(H18&gt;0,ROUNDDOWN(H18/K4*10,0),"")</f>
        <v/>
      </c>
      <c r="L18" s="62" t="str">
        <f t="shared" si="1"/>
        <v/>
      </c>
    </row>
    <row r="19" spans="1:12" x14ac:dyDescent="0.2">
      <c r="A19" s="310" t="str">
        <f>IF(Start!C36&gt;0,Start!C36,"")</f>
        <v>Jan Vloet</v>
      </c>
      <c r="B19" s="305"/>
      <c r="C19" s="307" t="str">
        <f>IF(B19&gt;0,Start!C8,"")</f>
        <v/>
      </c>
      <c r="D19" s="305"/>
      <c r="E19" s="307" t="str">
        <f>IF(B19&gt;0,ROUNDDOWN(B19/E4*10,0),"")</f>
        <v/>
      </c>
      <c r="F19" s="308" t="str">
        <f t="shared" si="0"/>
        <v/>
      </c>
      <c r="G19" s="310" t="str">
        <f>IF(Start!C36&gt;0,Start!C36,"")</f>
        <v>Jan Vloet</v>
      </c>
      <c r="H19" s="305"/>
      <c r="I19" s="307" t="str">
        <f>IF(H19&gt;0,Start!C8,"")</f>
        <v/>
      </c>
      <c r="J19" s="305"/>
      <c r="K19" s="307" t="str">
        <f>IF(H19&gt;0,ROUNDDOWN(H19/K4*10,0),"")</f>
        <v/>
      </c>
      <c r="L19" s="308" t="str">
        <f t="shared" si="1"/>
        <v/>
      </c>
    </row>
    <row r="20" spans="1:12" x14ac:dyDescent="0.2">
      <c r="A20" s="53" t="str">
        <f>IF(Start!C37&gt;0,Start!C37,"")</f>
        <v>Jo vd Hanenberg</v>
      </c>
      <c r="B20" s="12"/>
      <c r="C20" s="52" t="str">
        <f>IF(B20&gt;0,Start!C8,"")</f>
        <v/>
      </c>
      <c r="D20" s="12"/>
      <c r="E20" s="52" t="str">
        <f>IF(B20&gt;0,ROUNDDOWN(B20/E4*10,0),"")</f>
        <v/>
      </c>
      <c r="F20" s="62" t="str">
        <f t="shared" si="0"/>
        <v/>
      </c>
      <c r="G20" s="53" t="str">
        <f>IF(Start!C37&gt;0,Start!C37,"")</f>
        <v>Jo vd Hanenberg</v>
      </c>
      <c r="H20" s="12"/>
      <c r="I20" s="52" t="str">
        <f>IF(H20&gt;0,Start!C8,"")</f>
        <v/>
      </c>
      <c r="J20" s="12"/>
      <c r="K20" s="52" t="str">
        <f>IF(H20&gt;0,ROUNDDOWN(H20/K4*10,0),"")</f>
        <v/>
      </c>
      <c r="L20" s="62" t="str">
        <f t="shared" si="1"/>
        <v/>
      </c>
    </row>
    <row r="21" spans="1:12" x14ac:dyDescent="0.2">
      <c r="A21" s="53" t="str">
        <f>IF(Start!C38&gt;0,Start!C38,"")</f>
        <v/>
      </c>
      <c r="B21" s="12"/>
      <c r="C21" s="52" t="str">
        <f>IF(B21&gt;0,Start!C8,"")</f>
        <v/>
      </c>
      <c r="D21" s="12"/>
      <c r="E21" s="52" t="str">
        <f>IF(B21&gt;0,ROUNDDOWN(B21/E4*10,0),"")</f>
        <v/>
      </c>
      <c r="F21" s="62" t="str">
        <f t="shared" si="0"/>
        <v/>
      </c>
      <c r="G21" s="53" t="str">
        <f>IF(Start!C38&gt;0,Start!C38,"")</f>
        <v/>
      </c>
      <c r="H21" s="12"/>
      <c r="I21" s="52" t="str">
        <f>IF(H21&gt;0,Start!C8,"")</f>
        <v/>
      </c>
      <c r="J21" s="12"/>
      <c r="K21" s="52" t="str">
        <f>IF(H21&gt;0,ROUNDDOWN(H21/K4*10,0),"")</f>
        <v/>
      </c>
      <c r="L21" s="62" t="str">
        <f t="shared" si="1"/>
        <v/>
      </c>
    </row>
    <row r="22" spans="1:12" x14ac:dyDescent="0.2">
      <c r="A22" s="53" t="str">
        <f>IF(Start!C39&gt;0,Start!C39,"")</f>
        <v/>
      </c>
      <c r="B22" s="12"/>
      <c r="C22" s="52" t="str">
        <f>IF(B22&gt;0,Start!C8,"")</f>
        <v/>
      </c>
      <c r="D22" s="12"/>
      <c r="E22" s="52" t="str">
        <f>IF(B22&gt;0,ROUNDDOWN(B22/E4*10,0),"")</f>
        <v/>
      </c>
      <c r="F22" s="62" t="str">
        <f t="shared" si="0"/>
        <v/>
      </c>
      <c r="G22" s="53" t="str">
        <f>IF(Start!C39&gt;0,Start!C39,"")</f>
        <v/>
      </c>
      <c r="H22" s="12"/>
      <c r="I22" s="52" t="str">
        <f>IF(H22&gt;0,Start!C8,"")</f>
        <v/>
      </c>
      <c r="J22" s="12"/>
      <c r="K22" s="52" t="str">
        <f>IF(H22&gt;0,ROUNDDOWN(H22/K4*10,0),"")</f>
        <v/>
      </c>
      <c r="L22" s="62" t="str">
        <f t="shared" si="1"/>
        <v/>
      </c>
    </row>
    <row r="23" spans="1:12" x14ac:dyDescent="0.2">
      <c r="A23" s="53" t="str">
        <f>IF(Start!C40&gt;0,Start!C40,"")</f>
        <v/>
      </c>
      <c r="B23" s="12"/>
      <c r="C23" s="52" t="str">
        <f>IF(B23&gt;0,Start!C8,"")</f>
        <v/>
      </c>
      <c r="D23" s="12"/>
      <c r="E23" s="52" t="str">
        <f>IF(B23&gt;0,ROUNDDOWN(B23/E4*10,0),"")</f>
        <v/>
      </c>
      <c r="F23" s="62" t="str">
        <f t="shared" si="0"/>
        <v/>
      </c>
      <c r="G23" s="53" t="str">
        <f>IF(Start!C40&gt;0,Start!C40,"")</f>
        <v/>
      </c>
      <c r="H23" s="12"/>
      <c r="I23" s="52" t="str">
        <f>IF(H23&gt;0,Start!C8,"")</f>
        <v/>
      </c>
      <c r="J23" s="12"/>
      <c r="K23" s="52" t="str">
        <f>IF(H23&gt;0,ROUNDDOWN(H23/K4*10,0),"")</f>
        <v/>
      </c>
      <c r="L23" s="62" t="str">
        <f t="shared" si="1"/>
        <v/>
      </c>
    </row>
    <row r="24" spans="1:12" x14ac:dyDescent="0.2">
      <c r="A24" s="53" t="str">
        <f>IF(Start!C41&gt;0,Start!C41,"")</f>
        <v/>
      </c>
      <c r="B24" s="12"/>
      <c r="C24" s="52" t="str">
        <f>IF(B24&gt;0,Start!C8,"")</f>
        <v/>
      </c>
      <c r="D24" s="12"/>
      <c r="E24" s="52" t="str">
        <f>IF(B24&gt;0,ROUNDDOWN(B24/E4*10,0),"")</f>
        <v/>
      </c>
      <c r="F24" s="62" t="str">
        <f t="shared" si="0"/>
        <v/>
      </c>
      <c r="G24" s="53" t="str">
        <f>IF(Start!C41&gt;0,Start!C41,"")</f>
        <v/>
      </c>
      <c r="H24" s="12"/>
      <c r="I24" s="52" t="str">
        <f>IF(H24&gt;0,Start!C8,"")</f>
        <v/>
      </c>
      <c r="J24" s="12"/>
      <c r="K24" s="52" t="str">
        <f>IF(H24&gt;0,ROUNDDOWN(H24/K4*10,0),"")</f>
        <v/>
      </c>
      <c r="L24" s="62" t="str">
        <f t="shared" si="1"/>
        <v/>
      </c>
    </row>
    <row r="25" spans="1:12" x14ac:dyDescent="0.2">
      <c r="A25" s="53" t="str">
        <f>IF(Start!C42&gt;0,Start!C42,"")</f>
        <v/>
      </c>
      <c r="B25" s="12"/>
      <c r="C25" s="52" t="str">
        <f>IF(B25&gt;0,Start!C8,"")</f>
        <v/>
      </c>
      <c r="D25" s="12"/>
      <c r="E25" s="52" t="str">
        <f>IF(B25&gt;0,ROUNDDOWN(B25/E4*10,0),"")</f>
        <v/>
      </c>
      <c r="F25" s="62" t="str">
        <f t="shared" si="0"/>
        <v/>
      </c>
      <c r="G25" s="53" t="str">
        <f>IF(Start!C42&gt;0,Start!C42,"")</f>
        <v/>
      </c>
      <c r="H25" s="12"/>
      <c r="I25" s="52" t="str">
        <f>IF(H25&gt;0,Start!C8,"")</f>
        <v/>
      </c>
      <c r="J25" s="12"/>
      <c r="K25" s="52" t="str">
        <f>IF(H25&gt;0,ROUNDDOWN(H25/K4*10,0),"")</f>
        <v/>
      </c>
      <c r="L25" s="62" t="str">
        <f t="shared" si="1"/>
        <v/>
      </c>
    </row>
    <row r="26" spans="1:12" x14ac:dyDescent="0.2">
      <c r="A26" s="122" t="s">
        <v>17</v>
      </c>
      <c r="B26" s="95">
        <f>SUM(B6:B25)</f>
        <v>0</v>
      </c>
      <c r="C26" s="95">
        <f>SUM(C6:C25)</f>
        <v>0</v>
      </c>
      <c r="D26" s="95">
        <f>MAX(D6:D25)</f>
        <v>0</v>
      </c>
      <c r="E26" s="95">
        <f>SUM(E6:E25)</f>
        <v>0</v>
      </c>
      <c r="F26" s="96" t="str">
        <f>IF(B26&gt;0,B26/C26,"")</f>
        <v/>
      </c>
      <c r="G26" s="122" t="s">
        <v>17</v>
      </c>
      <c r="H26" s="95">
        <f>SUM(H6:H25)</f>
        <v>0</v>
      </c>
      <c r="I26" s="95">
        <f>SUM(I6:I25)</f>
        <v>0</v>
      </c>
      <c r="J26" s="95">
        <f>MAX(J6:J25)</f>
        <v>0</v>
      </c>
      <c r="K26" s="95">
        <f>SUM(K6:K25)</f>
        <v>0</v>
      </c>
      <c r="L26" s="96" t="str">
        <f>IF(H26&gt;0,H26/I26,"")</f>
        <v/>
      </c>
    </row>
    <row r="27" spans="1:12" x14ac:dyDescent="0.2">
      <c r="A27" s="116" t="s">
        <v>6</v>
      </c>
      <c r="B27" s="117" t="s">
        <v>6</v>
      </c>
      <c r="C27" s="97"/>
      <c r="D27" s="97"/>
      <c r="E27" s="97"/>
      <c r="F27" s="118" t="s">
        <v>20</v>
      </c>
      <c r="G27" s="117" t="str">
        <f>Start!C36</f>
        <v>Jan Vloet</v>
      </c>
      <c r="H27" s="97"/>
      <c r="I27" s="119" t="s">
        <v>6</v>
      </c>
      <c r="J27" s="97"/>
      <c r="K27" s="97"/>
      <c r="L27" s="98"/>
    </row>
    <row r="28" spans="1:12" x14ac:dyDescent="0.2">
      <c r="A28" s="120" t="str">
        <f>Start!I22</f>
        <v>3e ronde</v>
      </c>
      <c r="B28" s="97"/>
      <c r="C28" s="121" t="s">
        <v>18</v>
      </c>
      <c r="D28" s="97"/>
      <c r="E28" s="117">
        <f>Start!I36</f>
        <v>8</v>
      </c>
      <c r="F28" s="97"/>
      <c r="G28" s="120" t="str">
        <f>Start!K22</f>
        <v>4e ronde</v>
      </c>
      <c r="H28" s="97"/>
      <c r="I28" s="121" t="s">
        <v>18</v>
      </c>
      <c r="J28" s="97"/>
      <c r="K28" s="117">
        <f>Start!K36</f>
        <v>8</v>
      </c>
      <c r="L28" s="98"/>
    </row>
    <row r="29" spans="1:12" x14ac:dyDescent="0.2">
      <c r="A29" s="122" t="s">
        <v>19</v>
      </c>
      <c r="B29" s="123" t="s">
        <v>12</v>
      </c>
      <c r="C29" s="123" t="s">
        <v>13</v>
      </c>
      <c r="D29" s="123" t="s">
        <v>14</v>
      </c>
      <c r="E29" s="123" t="s">
        <v>15</v>
      </c>
      <c r="F29" s="123" t="s">
        <v>16</v>
      </c>
      <c r="G29" s="124" t="s">
        <v>19</v>
      </c>
      <c r="H29" s="123" t="s">
        <v>12</v>
      </c>
      <c r="I29" s="123" t="s">
        <v>13</v>
      </c>
      <c r="J29" s="123" t="s">
        <v>14</v>
      </c>
      <c r="K29" s="123" t="s">
        <v>15</v>
      </c>
      <c r="L29" s="123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52" t="str">
        <f>IF(B30&gt;0,ROUNDDOWN(B30/E28*10,0),"")</f>
        <v/>
      </c>
      <c r="F30" s="62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52" t="str">
        <f>IF(H30&gt;0,ROUNDDOWN(H30/K28*10,0),"")</f>
        <v/>
      </c>
      <c r="L30" s="62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53" t="str">
        <f>IF(Start!C25&gt;0,Start!C25,"")</f>
        <v>Cor vd Berg</v>
      </c>
      <c r="B32" s="12"/>
      <c r="C32" s="52" t="str">
        <f>IF(B32&gt;0,Start!C8,"")</f>
        <v/>
      </c>
      <c r="D32" s="12"/>
      <c r="E32" s="52" t="str">
        <f>IF(B32&gt;0,ROUNDDOWN(B32/E28*10,0),"")</f>
        <v/>
      </c>
      <c r="F32" s="62" t="str">
        <f t="shared" ref="F32:F49" si="2">IF(B32&gt;0,B32/C32,"")</f>
        <v/>
      </c>
      <c r="G32" s="53" t="str">
        <f>IF(Start!C25&gt;0,Start!C25,"")</f>
        <v>Cor vd Berg</v>
      </c>
      <c r="H32" s="12"/>
      <c r="I32" s="52" t="str">
        <f>IF(H32&gt;0,Start!C8,"")</f>
        <v/>
      </c>
      <c r="J32" s="12"/>
      <c r="K32" s="52" t="str">
        <f>IF(H32&gt;0,ROUNDDOWN(H32/K28*10,0),"")</f>
        <v/>
      </c>
      <c r="L32" s="62" t="str">
        <f t="shared" ref="L32:L49" si="3">IF(H32&gt;0,H32/I32,"")</f>
        <v/>
      </c>
    </row>
    <row r="33" spans="1:12" x14ac:dyDescent="0.2">
      <c r="A33" s="53" t="str">
        <f>IF(Start!C26&gt;0,Start!C26,"")</f>
        <v>Daan Bergink</v>
      </c>
      <c r="B33" s="12"/>
      <c r="C33" s="52" t="str">
        <f>IF(B33&gt;0,Start!C8,"")</f>
        <v/>
      </c>
      <c r="D33" s="12"/>
      <c r="E33" s="52" t="str">
        <f>IF(B33&gt;0,ROUNDDOWN(B33/E28*10,0),"")</f>
        <v/>
      </c>
      <c r="F33" s="62" t="str">
        <f t="shared" si="2"/>
        <v/>
      </c>
      <c r="G33" s="53" t="str">
        <f>IF(Start!C26&gt;0,Start!C26,"")</f>
        <v>Daan Bergink</v>
      </c>
      <c r="H33" s="12"/>
      <c r="I33" s="52" t="str">
        <f>IF(H33&gt;0,Start!C8,"")</f>
        <v/>
      </c>
      <c r="J33" s="12"/>
      <c r="K33" s="52" t="str">
        <f>IF(H33&gt;0,ROUNDDOWN(H33/K28*10,0),"")</f>
        <v/>
      </c>
      <c r="L33" s="62" t="str">
        <f t="shared" si="3"/>
        <v/>
      </c>
    </row>
    <row r="34" spans="1:12" x14ac:dyDescent="0.2">
      <c r="A34" s="53" t="str">
        <f>IF(Start!C27&gt;0,Start!C27,"")</f>
        <v>Luciën Bressers</v>
      </c>
      <c r="B34" s="12"/>
      <c r="C34" s="52" t="str">
        <f>IF(B34&gt;0,Start!C8,"")</f>
        <v/>
      </c>
      <c r="D34" s="12"/>
      <c r="E34" s="52" t="str">
        <f>IF(B34&gt;0,ROUNDDOWN(B34/E28*10,0),"")</f>
        <v/>
      </c>
      <c r="F34" s="62" t="str">
        <f t="shared" si="2"/>
        <v/>
      </c>
      <c r="G34" s="53" t="str">
        <f>IF(Start!C27&gt;0,Start!C27,"")</f>
        <v>Luciën Bressers</v>
      </c>
      <c r="H34" s="12"/>
      <c r="I34" s="52" t="str">
        <f>IF(H34&gt;0,Start!C8,"")</f>
        <v/>
      </c>
      <c r="J34" s="12"/>
      <c r="K34" s="52" t="str">
        <f>IF(H34&gt;0,ROUNDDOWN(H34/K28*10,0),"")</f>
        <v/>
      </c>
      <c r="L34" s="62" t="str">
        <f t="shared" si="3"/>
        <v/>
      </c>
    </row>
    <row r="35" spans="1:12" x14ac:dyDescent="0.2">
      <c r="A35" s="53" t="str">
        <f>IF(Start!C28&gt;0,Start!C28,"")</f>
        <v>Harrie Hanegraaf</v>
      </c>
      <c r="B35" s="12"/>
      <c r="C35" s="52" t="str">
        <f>IF(B35&gt;0,Start!C8,"")</f>
        <v/>
      </c>
      <c r="D35" s="12"/>
      <c r="E35" s="52" t="str">
        <f>IF(B35&gt;0,ROUNDDOWN(B35/E28*10,0),"")</f>
        <v/>
      </c>
      <c r="F35" s="62" t="str">
        <f t="shared" si="2"/>
        <v/>
      </c>
      <c r="G35" s="53" t="str">
        <f>IF(Start!C28&gt;0,Start!C28,"")</f>
        <v>Harrie Hanegraaf</v>
      </c>
      <c r="H35" s="12"/>
      <c r="I35" s="52" t="str">
        <f>IF(H35&gt;0,Start!C8,"")</f>
        <v/>
      </c>
      <c r="J35" s="12"/>
      <c r="K35" s="52" t="str">
        <f>IF(H35&gt;0,ROUNDDOWN(H35/K28*10,0),"")</f>
        <v/>
      </c>
      <c r="L35" s="62" t="str">
        <f t="shared" si="3"/>
        <v/>
      </c>
    </row>
    <row r="36" spans="1:12" x14ac:dyDescent="0.2">
      <c r="A36" s="53" t="str">
        <f>IF(Start!C29&gt;0,Start!C29,"")</f>
        <v>Tonnie vd Oetelaar</v>
      </c>
      <c r="B36" s="12"/>
      <c r="C36" s="52" t="str">
        <f>IF(B36&gt;0,Start!C8,"")</f>
        <v/>
      </c>
      <c r="D36" s="12"/>
      <c r="E36" s="52" t="str">
        <f>IF(B36&gt;0,ROUNDDOWN(B36/E28*10,0),"")</f>
        <v/>
      </c>
      <c r="F36" s="62" t="str">
        <f t="shared" si="2"/>
        <v/>
      </c>
      <c r="G36" s="53" t="str">
        <f>IF(Start!C29&gt;0,Start!C29,"")</f>
        <v>Tonnie vd Oetelaar</v>
      </c>
      <c r="H36" s="12"/>
      <c r="I36" s="52" t="str">
        <f>IF(H36&gt;0,Start!C8,"")</f>
        <v/>
      </c>
      <c r="J36" s="12"/>
      <c r="K36" s="52" t="str">
        <f>IF(H36&gt;0,ROUNDDOWN(H36/K28*10,0),"")</f>
        <v/>
      </c>
      <c r="L36" s="62" t="str">
        <f t="shared" si="3"/>
        <v/>
      </c>
    </row>
    <row r="37" spans="1:12" x14ac:dyDescent="0.2">
      <c r="A37" s="53" t="str">
        <f>IF(Start!C30&gt;0,Start!C30,"")</f>
        <v>Leo Pijnenburg</v>
      </c>
      <c r="B37" s="12"/>
      <c r="C37" s="52" t="str">
        <f>IF(B37&gt;0,Start!C8,"")</f>
        <v/>
      </c>
      <c r="D37" s="12"/>
      <c r="E37" s="52" t="str">
        <f>IF(B37&gt;0,ROUNDDOWN(B37/E28*10,0),"")</f>
        <v/>
      </c>
      <c r="F37" s="62" t="str">
        <f t="shared" si="2"/>
        <v/>
      </c>
      <c r="G37" s="53" t="str">
        <f>IF(Start!C30&gt;0,Start!C30,"")</f>
        <v>Leo Pijnenburg</v>
      </c>
      <c r="H37" s="12"/>
      <c r="I37" s="52" t="str">
        <f>IF(H37&gt;0,Start!C8,"")</f>
        <v/>
      </c>
      <c r="J37" s="12"/>
      <c r="K37" s="52" t="str">
        <f>IF(H37&gt;0,ROUNDDOWN(H37/K28*10,0),"")</f>
        <v/>
      </c>
      <c r="L37" s="62" t="str">
        <f t="shared" si="3"/>
        <v/>
      </c>
    </row>
    <row r="38" spans="1:12" x14ac:dyDescent="0.2">
      <c r="A38" s="53" t="str">
        <f>IF(Start!C31&gt;0,Start!C31,"")</f>
        <v>Piet Smits</v>
      </c>
      <c r="B38" s="12"/>
      <c r="C38" s="52" t="str">
        <f>IF(B38&gt;0,Start!C8,"")</f>
        <v/>
      </c>
      <c r="D38" s="12"/>
      <c r="E38" s="52" t="str">
        <f>IF(B38&gt;0,ROUNDDOWN(B38/E28*10,0),"")</f>
        <v/>
      </c>
      <c r="F38" s="62" t="str">
        <f t="shared" si="2"/>
        <v/>
      </c>
      <c r="G38" s="53" t="str">
        <f>IF(Start!C31&gt;0,Start!C31,"")</f>
        <v>Piet Smits</v>
      </c>
      <c r="H38" s="12"/>
      <c r="I38" s="52" t="str">
        <f>IF(H38&gt;0,Start!C8,"")</f>
        <v/>
      </c>
      <c r="J38" s="12"/>
      <c r="K38" s="52" t="str">
        <f>IF(H38&gt;0,ROUNDDOWN(H38/K28*10,0),"")</f>
        <v/>
      </c>
      <c r="L38" s="62" t="str">
        <f t="shared" si="3"/>
        <v/>
      </c>
    </row>
    <row r="39" spans="1:12" x14ac:dyDescent="0.2">
      <c r="A39" s="53" t="str">
        <f>IF(Start!C32&gt;0,Start!C32,"")</f>
        <v>Frans vd Spank</v>
      </c>
      <c r="B39" s="12"/>
      <c r="C39" s="52" t="str">
        <f>IF(B39&gt;0,Start!C8,"")</f>
        <v/>
      </c>
      <c r="D39" s="12"/>
      <c r="E39" s="52" t="str">
        <f>IF(B39&gt;0,ROUNDDOWN(B39/E28*10,0),"")</f>
        <v/>
      </c>
      <c r="F39" s="62" t="str">
        <f t="shared" si="2"/>
        <v/>
      </c>
      <c r="G39" s="53" t="str">
        <f>IF(Start!C32&gt;0,Start!C32,"")</f>
        <v>Frans vd Spank</v>
      </c>
      <c r="H39" s="12"/>
      <c r="I39" s="52" t="str">
        <f>IF(H39&gt;0,Start!C8,"")</f>
        <v/>
      </c>
      <c r="J39" s="12"/>
      <c r="K39" s="52" t="str">
        <f>IF(H39&gt;0,ROUNDDOWN(H39/K28*10,0),"")</f>
        <v/>
      </c>
      <c r="L39" s="62" t="str">
        <f t="shared" si="3"/>
        <v/>
      </c>
    </row>
    <row r="40" spans="1:12" x14ac:dyDescent="0.2">
      <c r="A40" s="53" t="str">
        <f>IF(Start!C33&gt;0,Start!C33,"")</f>
        <v>Patrick vd Spank</v>
      </c>
      <c r="B40" s="12"/>
      <c r="C40" s="52" t="str">
        <f>IF(B40&gt;0,Start!C8,"")</f>
        <v/>
      </c>
      <c r="D40" s="12"/>
      <c r="E40" s="52" t="str">
        <f>IF(B40&gt;0,ROUNDDOWN(B40/E28*10,0),"")</f>
        <v/>
      </c>
      <c r="F40" s="62" t="str">
        <f t="shared" si="2"/>
        <v/>
      </c>
      <c r="G40" s="53" t="str">
        <f>IF(Start!C33&gt;0,Start!C33,"")</f>
        <v>Patrick vd Spank</v>
      </c>
      <c r="H40" s="12"/>
      <c r="I40" s="52" t="str">
        <f>IF(H40&gt;0,Start!C8,"")</f>
        <v/>
      </c>
      <c r="J40" s="12"/>
      <c r="K40" s="52" t="str">
        <f>IF(H40&gt;0,ROUNDDOWN(H40/K28*10,0),"")</f>
        <v/>
      </c>
      <c r="L40" s="62" t="str">
        <f t="shared" si="3"/>
        <v/>
      </c>
    </row>
    <row r="41" spans="1:12" x14ac:dyDescent="0.2">
      <c r="A41" s="53" t="str">
        <f>IF(Start!C34&gt;0,Start!C34,"")</f>
        <v>Piet Theijssen</v>
      </c>
      <c r="B41" s="12"/>
      <c r="C41" s="52" t="str">
        <f>IF(B41&gt;0,Start!C8,"")</f>
        <v/>
      </c>
      <c r="D41" s="12"/>
      <c r="E41" s="52" t="str">
        <f>IF(B41&gt;0,ROUNDDOWN(B41/E28*10,0),"")</f>
        <v/>
      </c>
      <c r="F41" s="62" t="str">
        <f t="shared" si="2"/>
        <v/>
      </c>
      <c r="G41" s="53" t="str">
        <f>IF(Start!C34&gt;0,Start!C34,"")</f>
        <v>Piet Theijssen</v>
      </c>
      <c r="H41" s="12"/>
      <c r="I41" s="52" t="str">
        <f>IF(H41&gt;0,Start!C8,"")</f>
        <v/>
      </c>
      <c r="J41" s="12"/>
      <c r="K41" s="52" t="str">
        <f>IF(H41&gt;0,ROUNDDOWN(H41/K28*10,0),"")</f>
        <v/>
      </c>
      <c r="L41" s="62" t="str">
        <f t="shared" si="3"/>
        <v/>
      </c>
    </row>
    <row r="42" spans="1:12" x14ac:dyDescent="0.2">
      <c r="A42" s="53" t="str">
        <f>IF(Start!C35&gt;0,Start!C35,"")</f>
        <v>William Verhoeven</v>
      </c>
      <c r="B42" s="12"/>
      <c r="C42" s="52" t="str">
        <f>IF(B42&gt;0,Start!C8,"")</f>
        <v/>
      </c>
      <c r="D42" s="12"/>
      <c r="E42" s="52" t="str">
        <f>IF(B42&gt;0,ROUNDDOWN(B42/E28*10,0),"")</f>
        <v/>
      </c>
      <c r="F42" s="62" t="str">
        <f t="shared" si="2"/>
        <v/>
      </c>
      <c r="G42" s="53" t="str">
        <f>IF(Start!C35&gt;0,Start!C35,"")</f>
        <v>William Verhoeven</v>
      </c>
      <c r="H42" s="12"/>
      <c r="I42" s="52" t="str">
        <f>IF(H42&gt;0,Start!C8,"")</f>
        <v/>
      </c>
      <c r="J42" s="12"/>
      <c r="K42" s="52" t="str">
        <f>IF(H42&gt;0,ROUNDDOWN(H42/K28*10,0),"")</f>
        <v/>
      </c>
      <c r="L42" s="62" t="str">
        <f t="shared" si="3"/>
        <v/>
      </c>
    </row>
    <row r="43" spans="1:12" x14ac:dyDescent="0.2">
      <c r="A43" s="310" t="str">
        <f>IF(Start!C36&gt;0,Start!C36,"")</f>
        <v>Jan Vloet</v>
      </c>
      <c r="B43" s="305"/>
      <c r="C43" s="307" t="str">
        <f>IF(B43&gt;0,Start!C8,"")</f>
        <v/>
      </c>
      <c r="D43" s="305"/>
      <c r="E43" s="307" t="str">
        <f>IF(B43&gt;0,ROUNDDOWN(B43/E28*10,0),"")</f>
        <v/>
      </c>
      <c r="F43" s="308" t="str">
        <f t="shared" si="2"/>
        <v/>
      </c>
      <c r="G43" s="310" t="str">
        <f>IF(Start!C36&gt;0,Start!C36,"")</f>
        <v>Jan Vloet</v>
      </c>
      <c r="H43" s="305"/>
      <c r="I43" s="307" t="str">
        <f>IF(H43&gt;0,Start!C8,"")</f>
        <v/>
      </c>
      <c r="J43" s="305"/>
      <c r="K43" s="307" t="str">
        <f>IF(H43&gt;0,ROUNDDOWN(H43/K28*10,0),"")</f>
        <v/>
      </c>
      <c r="L43" s="308" t="str">
        <f t="shared" si="3"/>
        <v/>
      </c>
    </row>
    <row r="44" spans="1:12" x14ac:dyDescent="0.2">
      <c r="A44" s="53" t="str">
        <f>IF(Start!C37&gt;0,Start!C37,"")</f>
        <v>Jo vd Hanenberg</v>
      </c>
      <c r="B44" s="12"/>
      <c r="C44" s="52" t="str">
        <f>IF(B44&gt;0,Start!C8,"")</f>
        <v/>
      </c>
      <c r="D44" s="12"/>
      <c r="E44" s="52" t="str">
        <f>IF(B44&gt;0,ROUNDDOWN(B44/E28*10,0),"")</f>
        <v/>
      </c>
      <c r="F44" s="62" t="str">
        <f t="shared" si="2"/>
        <v/>
      </c>
      <c r="G44" s="53" t="str">
        <f>IF(Start!C37&gt;0,Start!C37,"")</f>
        <v>Jo vd Hanenberg</v>
      </c>
      <c r="H44" s="12"/>
      <c r="I44" s="52" t="str">
        <f>IF(H44&gt;0,Start!C8,"")</f>
        <v/>
      </c>
      <c r="J44" s="12"/>
      <c r="K44" s="52" t="str">
        <f>IF(H44&gt;0,ROUNDDOWN(H44/K28*10,0),"")</f>
        <v/>
      </c>
      <c r="L44" s="62" t="str">
        <f t="shared" si="3"/>
        <v/>
      </c>
    </row>
    <row r="45" spans="1:12" x14ac:dyDescent="0.2">
      <c r="A45" s="53" t="str">
        <f>IF(Start!C38&gt;0,Start!C38,"")</f>
        <v/>
      </c>
      <c r="B45" s="12"/>
      <c r="C45" s="52" t="str">
        <f>IF(B45&gt;0,Start!C8,"")</f>
        <v/>
      </c>
      <c r="D45" s="12"/>
      <c r="E45" s="52" t="str">
        <f>IF(B45&gt;0,ROUNDDOWN(B45/E28*10,0),"")</f>
        <v/>
      </c>
      <c r="F45" s="62" t="str">
        <f t="shared" si="2"/>
        <v/>
      </c>
      <c r="G45" s="53" t="str">
        <f>IF(Start!C38&gt;0,Start!C38,"")</f>
        <v/>
      </c>
      <c r="H45" s="12"/>
      <c r="I45" s="52" t="str">
        <f>IF(H45&gt;0,Start!C8,"")</f>
        <v/>
      </c>
      <c r="J45" s="12"/>
      <c r="K45" s="52" t="str">
        <f>IF(H45&gt;0,ROUNDDOWN(H45/K28*10,0),"")</f>
        <v/>
      </c>
      <c r="L45" s="62" t="str">
        <f t="shared" si="3"/>
        <v/>
      </c>
    </row>
    <row r="46" spans="1:12" x14ac:dyDescent="0.2">
      <c r="A46" s="53" t="str">
        <f>IF(Start!C39&gt;0,Start!C39,"")</f>
        <v/>
      </c>
      <c r="B46" s="12"/>
      <c r="C46" s="52" t="str">
        <f>IF(B46&gt;0,Start!C8,"")</f>
        <v/>
      </c>
      <c r="D46" s="12"/>
      <c r="E46" s="52" t="str">
        <f>IF(B46&gt;0,ROUNDDOWN(B46/E28*10,0),"")</f>
        <v/>
      </c>
      <c r="F46" s="62" t="str">
        <f t="shared" si="2"/>
        <v/>
      </c>
      <c r="G46" s="53" t="str">
        <f>IF(Start!C39&gt;0,Start!C39,"")</f>
        <v/>
      </c>
      <c r="H46" s="12"/>
      <c r="I46" s="52" t="str">
        <f>IF(H46&gt;0,Start!C8,"")</f>
        <v/>
      </c>
      <c r="J46" s="12"/>
      <c r="K46" s="52" t="str">
        <f>IF(H46&gt;0,ROUNDDOWN(H46/K28*10,0),"")</f>
        <v/>
      </c>
      <c r="L46" s="62" t="str">
        <f t="shared" si="3"/>
        <v/>
      </c>
    </row>
    <row r="47" spans="1:12" x14ac:dyDescent="0.2">
      <c r="A47" s="53" t="str">
        <f>IF(Start!C40&gt;0,Start!C40,"")</f>
        <v/>
      </c>
      <c r="B47" s="12"/>
      <c r="C47" s="52" t="str">
        <f>IF(B47&gt;0,Start!C8,"")</f>
        <v/>
      </c>
      <c r="D47" s="12"/>
      <c r="E47" s="52" t="str">
        <f>IF(B47&gt;0,ROUNDDOWN(B47/E28*10,0),"")</f>
        <v/>
      </c>
      <c r="F47" s="62" t="str">
        <f t="shared" si="2"/>
        <v/>
      </c>
      <c r="G47" s="53" t="str">
        <f>IF(Start!C40&gt;0,Start!C40,"")</f>
        <v/>
      </c>
      <c r="H47" s="12"/>
      <c r="I47" s="52" t="str">
        <f>IF(H47&gt;0,Start!C8,"")</f>
        <v/>
      </c>
      <c r="J47" s="12"/>
      <c r="K47" s="52" t="str">
        <f>IF(H47&gt;0,ROUNDDOWN(H47/K28*10,0),"")</f>
        <v/>
      </c>
      <c r="L47" s="62" t="str">
        <f t="shared" si="3"/>
        <v/>
      </c>
    </row>
    <row r="48" spans="1:12" x14ac:dyDescent="0.2">
      <c r="A48" s="53" t="str">
        <f>IF(Start!C41&gt;0,Start!C41,"")</f>
        <v/>
      </c>
      <c r="B48" s="12"/>
      <c r="C48" s="52" t="str">
        <f>IF(B48&gt;0,Start!C8,"")</f>
        <v/>
      </c>
      <c r="D48" s="12"/>
      <c r="E48" s="52" t="str">
        <f>IF(B48&gt;0,ROUNDDOWN(B48/E28*10,0),"")</f>
        <v/>
      </c>
      <c r="F48" s="62" t="str">
        <f t="shared" si="2"/>
        <v/>
      </c>
      <c r="G48" s="53" t="str">
        <f>IF(Start!C41&gt;0,Start!C41,"")</f>
        <v/>
      </c>
      <c r="H48" s="12"/>
      <c r="I48" s="52" t="str">
        <f>IF(H48&gt;0,Start!C8,"")</f>
        <v/>
      </c>
      <c r="J48" s="12"/>
      <c r="K48" s="52" t="str">
        <f>IF(H48&gt;0,ROUNDDOWN(H48/K28*10,0),"")</f>
        <v/>
      </c>
      <c r="L48" s="62" t="str">
        <f t="shared" si="3"/>
        <v/>
      </c>
    </row>
    <row r="49" spans="1:12" x14ac:dyDescent="0.2">
      <c r="A49" s="53" t="str">
        <f>IF(Start!C42&gt;0,Start!C42,"")</f>
        <v/>
      </c>
      <c r="B49" s="12"/>
      <c r="C49" s="52" t="str">
        <f>IF(B49&gt;0,Start!C8,"")</f>
        <v/>
      </c>
      <c r="D49" s="12"/>
      <c r="E49" s="52" t="str">
        <f>IF(B49&gt;0,ROUNDDOWN(B49/E28*10,0),"")</f>
        <v/>
      </c>
      <c r="F49" s="62" t="str">
        <f t="shared" si="2"/>
        <v/>
      </c>
      <c r="G49" s="53" t="str">
        <f>IF(Start!C42&gt;0,Start!C42,"")</f>
        <v/>
      </c>
      <c r="H49" s="12"/>
      <c r="I49" s="52" t="str">
        <f>IF(H49&gt;0,Start!C8,"")</f>
        <v/>
      </c>
      <c r="J49" s="12"/>
      <c r="K49" s="52" t="str">
        <f>IF(H49&gt;0,ROUNDDOWN(H49/K28*10,0),"")</f>
        <v/>
      </c>
      <c r="L49" s="62" t="str">
        <f t="shared" si="3"/>
        <v/>
      </c>
    </row>
    <row r="50" spans="1:12" x14ac:dyDescent="0.2">
      <c r="A50" s="122" t="s">
        <v>17</v>
      </c>
      <c r="B50" s="95">
        <f>SUM(B30:B49)</f>
        <v>0</v>
      </c>
      <c r="C50" s="95">
        <f>SUM(C30:C49)</f>
        <v>0</v>
      </c>
      <c r="D50" s="95">
        <f>MAX(D30:D49)</f>
        <v>0</v>
      </c>
      <c r="E50" s="95">
        <f>SUM(E30:E49)</f>
        <v>0</v>
      </c>
      <c r="F50" s="96" t="str">
        <f>IF(B50&gt;0,B50/C50,"")</f>
        <v/>
      </c>
      <c r="G50" s="122" t="s">
        <v>17</v>
      </c>
      <c r="H50" s="95">
        <f>SUM(H30:H49)</f>
        <v>0</v>
      </c>
      <c r="I50" s="95">
        <f>SUM(I30:I49)</f>
        <v>0</v>
      </c>
      <c r="J50" s="95">
        <f>MAX(J30:J49)</f>
        <v>0</v>
      </c>
      <c r="K50" s="95">
        <f>SUM(K30:K49)</f>
        <v>0</v>
      </c>
      <c r="L50" s="96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Start!C36</f>
        <v>Jan Vloet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Start!M36</f>
        <v>8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Start!O36</f>
        <v>8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309" t="str">
        <f>IF(Start!C36&gt;0,Start!C36,"")</f>
        <v>Jan Vloet</v>
      </c>
      <c r="B67" s="305"/>
      <c r="C67" s="307" t="str">
        <f>IF(B67&gt;0,Start!C8,"")</f>
        <v/>
      </c>
      <c r="D67" s="305"/>
      <c r="E67" s="307" t="str">
        <f>IF(B67&gt;0,ROUNDDOWN(B67/E52*10,0),"")</f>
        <v/>
      </c>
      <c r="F67" s="308" t="str">
        <f t="shared" si="4"/>
        <v/>
      </c>
      <c r="G67" s="309" t="str">
        <f>IF(Start!C36&gt;0,Start!C36,"")</f>
        <v>Jan Vloet</v>
      </c>
      <c r="H67" s="305"/>
      <c r="I67" s="307" t="str">
        <f>IF(H67&gt;0,Start!C8,"")</f>
        <v/>
      </c>
      <c r="J67" s="305"/>
      <c r="K67" s="307" t="str">
        <f>IF(H67&gt;0,ROUNDDOWN(H67/K52*10,0),"")</f>
        <v/>
      </c>
      <c r="L67" s="308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42" t="s">
        <v>6</v>
      </c>
      <c r="B3" s="43" t="s">
        <v>6</v>
      </c>
      <c r="C3" s="39"/>
      <c r="D3" s="39"/>
      <c r="E3" s="39"/>
      <c r="F3" s="44" t="s">
        <v>20</v>
      </c>
      <c r="G3" s="43" t="str">
        <f>Start!C37</f>
        <v>Jo vd Hanenberg</v>
      </c>
      <c r="H3" s="39"/>
      <c r="I3" s="45" t="s">
        <v>6</v>
      </c>
      <c r="J3" s="39"/>
      <c r="K3" s="39"/>
      <c r="L3" s="40"/>
    </row>
    <row r="4" spans="1:12" x14ac:dyDescent="0.2">
      <c r="A4" s="46" t="str">
        <f>Start!E22</f>
        <v>1e ronde</v>
      </c>
      <c r="B4" s="39"/>
      <c r="C4" s="47" t="s">
        <v>18</v>
      </c>
      <c r="D4" s="39"/>
      <c r="E4" s="43">
        <f>Start!E37</f>
        <v>16</v>
      </c>
      <c r="F4" s="39"/>
      <c r="G4" s="46" t="str">
        <f>Start!G22</f>
        <v>2e ronde</v>
      </c>
      <c r="H4" s="39"/>
      <c r="I4" s="47" t="s">
        <v>18</v>
      </c>
      <c r="J4" s="39"/>
      <c r="K4" s="43">
        <f>Start!G37</f>
        <v>16</v>
      </c>
      <c r="L4" s="40"/>
    </row>
    <row r="5" spans="1:12" x14ac:dyDescent="0.2">
      <c r="A5" s="48" t="s">
        <v>19</v>
      </c>
      <c r="B5" s="49" t="s">
        <v>12</v>
      </c>
      <c r="C5" s="49" t="s">
        <v>13</v>
      </c>
      <c r="D5" s="49" t="s">
        <v>14</v>
      </c>
      <c r="E5" s="49" t="s">
        <v>15</v>
      </c>
      <c r="F5" s="49" t="s">
        <v>16</v>
      </c>
      <c r="G5" s="50" t="s">
        <v>19</v>
      </c>
      <c r="H5" s="49" t="s">
        <v>12</v>
      </c>
      <c r="I5" s="49" t="s">
        <v>13</v>
      </c>
      <c r="J5" s="49" t="s">
        <v>14</v>
      </c>
      <c r="K5" s="49" t="s">
        <v>15</v>
      </c>
      <c r="L5" s="49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35" t="str">
        <f>IF(B6&gt;0,ROUNDDOWN(B6/E4*10,0),"")</f>
        <v/>
      </c>
      <c r="F6" s="36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35" t="str">
        <f>IF(H6&gt;0,ROUNDDOWN(H6/K4*10,0),"")</f>
        <v/>
      </c>
      <c r="L6" s="36" t="str">
        <f>IF(H6&gt;0,H6/I6,"")</f>
        <v/>
      </c>
    </row>
    <row r="7" spans="1:12" x14ac:dyDescent="0.2">
      <c r="A7" s="41" t="str">
        <f>IF(Start!C24&gt;0,Start!C24,"")</f>
        <v>Henk Baron</v>
      </c>
      <c r="B7" s="11"/>
      <c r="C7" s="52" t="str">
        <f>IF(B7&gt;0,Start!C8,"")</f>
        <v/>
      </c>
      <c r="D7" s="11"/>
      <c r="E7" s="35" t="str">
        <f>IF(B7&gt;0,ROUNDDOWN(B7/E4*10,0),"")</f>
        <v/>
      </c>
      <c r="F7" s="36" t="str">
        <f>IF(B7&gt;0,B7/C7,"")</f>
        <v/>
      </c>
      <c r="G7" s="41" t="str">
        <f>IF(Start!C24&gt;0,Start!C24,"")</f>
        <v>Henk Baron</v>
      </c>
      <c r="H7" s="11"/>
      <c r="I7" s="52" t="str">
        <f>IF(H7&gt;0,Start!C8,"")</f>
        <v/>
      </c>
      <c r="J7" s="11"/>
      <c r="K7" s="35" t="str">
        <f>IF(H7&gt;0,ROUNDDOWN(H7/K4*10,0),"")</f>
        <v/>
      </c>
      <c r="L7" s="36" t="str">
        <f>IF(H7&gt;0,H7/I7,"")</f>
        <v/>
      </c>
    </row>
    <row r="8" spans="1:12" x14ac:dyDescent="0.2">
      <c r="A8" s="41" t="str">
        <f>IF(Start!C25&gt;0,Start!C25,"")</f>
        <v>Cor vd Berg</v>
      </c>
      <c r="B8" s="11"/>
      <c r="C8" s="52" t="str">
        <f>IF(B8&gt;0,Start!C8,"")</f>
        <v/>
      </c>
      <c r="D8" s="11"/>
      <c r="E8" s="35" t="str">
        <f>IF(B8&gt;0,ROUNDDOWN(B8/E4*10,0),"")</f>
        <v/>
      </c>
      <c r="F8" s="36" t="str">
        <f t="shared" ref="F8:F25" si="0">IF(B8&gt;0,B8/C8,"")</f>
        <v/>
      </c>
      <c r="G8" s="41" t="str">
        <f>IF(Start!C25&gt;0,Start!C25,"")</f>
        <v>Cor vd Berg</v>
      </c>
      <c r="H8" s="11"/>
      <c r="I8" s="52" t="str">
        <f>IF(H8&gt;0,Start!C8,"")</f>
        <v/>
      </c>
      <c r="J8" s="11"/>
      <c r="K8" s="35" t="str">
        <f>IF(H8&gt;0,ROUNDDOWN(H8/K4*10,0),"")</f>
        <v/>
      </c>
      <c r="L8" s="36" t="str">
        <f t="shared" ref="L8:L25" si="1">IF(H8&gt;0,H8/I8,"")</f>
        <v/>
      </c>
    </row>
    <row r="9" spans="1:12" x14ac:dyDescent="0.2">
      <c r="A9" s="41" t="str">
        <f>IF(Start!C26&gt;0,Start!C26,"")</f>
        <v>Daan Bergink</v>
      </c>
      <c r="B9" s="11"/>
      <c r="C9" s="52" t="str">
        <f>IF(B9&gt;0,Start!C8,"")</f>
        <v/>
      </c>
      <c r="D9" s="11"/>
      <c r="E9" s="35" t="str">
        <f>IF(B9&gt;0,ROUNDDOWN(B9/E4*10,0),"")</f>
        <v/>
      </c>
      <c r="F9" s="36" t="str">
        <f t="shared" si="0"/>
        <v/>
      </c>
      <c r="G9" s="41" t="str">
        <f>IF(Start!C26&gt;0,Start!C26,"")</f>
        <v>Daan Bergink</v>
      </c>
      <c r="H9" s="11"/>
      <c r="I9" s="52" t="str">
        <f>IF(H9&gt;0,Start!C8,"")</f>
        <v/>
      </c>
      <c r="J9" s="11"/>
      <c r="K9" s="35" t="str">
        <f>IF(H9&gt;0,ROUNDDOWN(H9/K4*10,0),"")</f>
        <v/>
      </c>
      <c r="L9" s="36" t="str">
        <f t="shared" si="1"/>
        <v/>
      </c>
    </row>
    <row r="10" spans="1:12" x14ac:dyDescent="0.2">
      <c r="A10" s="41" t="str">
        <f>IF(Start!C27&gt;0,Start!C27,"")</f>
        <v>Luciën Bressers</v>
      </c>
      <c r="B10" s="11"/>
      <c r="C10" s="52" t="str">
        <f>IF(B10&gt;0,Start!C8,"")</f>
        <v/>
      </c>
      <c r="D10" s="11"/>
      <c r="E10" s="35" t="str">
        <f>IF(B10&gt;0,ROUNDDOWN(B10/E4*10,0),"")</f>
        <v/>
      </c>
      <c r="F10" s="36" t="str">
        <f t="shared" si="0"/>
        <v/>
      </c>
      <c r="G10" s="41" t="str">
        <f>IF(Start!C27&gt;0,Start!C27,"")</f>
        <v>Luciën Bressers</v>
      </c>
      <c r="H10" s="11"/>
      <c r="I10" s="52" t="str">
        <f>IF(H10&gt;0,Start!C8,"")</f>
        <v/>
      </c>
      <c r="J10" s="11"/>
      <c r="K10" s="35" t="str">
        <f>IF(H10&gt;0,ROUNDDOWN(H10/K4*10,0),"")</f>
        <v/>
      </c>
      <c r="L10" s="36" t="str">
        <f t="shared" si="1"/>
        <v/>
      </c>
    </row>
    <row r="11" spans="1:12" x14ac:dyDescent="0.2">
      <c r="A11" s="41" t="str">
        <f>IF(Start!C28&gt;0,Start!C28,"")</f>
        <v>Harrie Hanegraaf</v>
      </c>
      <c r="B11" s="11"/>
      <c r="C11" s="52" t="str">
        <f>IF(B11&gt;0,Start!C8,"")</f>
        <v/>
      </c>
      <c r="D11" s="11"/>
      <c r="E11" s="35" t="str">
        <f>IF(B11&gt;0,ROUNDDOWN(B11/E4*10,0),"")</f>
        <v/>
      </c>
      <c r="F11" s="36" t="str">
        <f t="shared" si="0"/>
        <v/>
      </c>
      <c r="G11" s="41" t="str">
        <f>IF(Start!C28&gt;0,Start!C28,"")</f>
        <v>Harrie Hanegraaf</v>
      </c>
      <c r="H11" s="11"/>
      <c r="I11" s="52" t="str">
        <f>IF(H11&gt;0,Start!C8,"")</f>
        <v/>
      </c>
      <c r="J11" s="11"/>
      <c r="K11" s="35" t="str">
        <f>IF(H11&gt;0,ROUNDDOWN(H11/K4*10,0),"")</f>
        <v/>
      </c>
      <c r="L11" s="36" t="str">
        <f t="shared" si="1"/>
        <v/>
      </c>
    </row>
    <row r="12" spans="1:12" x14ac:dyDescent="0.2">
      <c r="A12" s="41" t="str">
        <f>IF(Start!C29&gt;0,Start!C29,"")</f>
        <v>Tonnie vd Oetelaar</v>
      </c>
      <c r="B12" s="11"/>
      <c r="C12" s="52" t="str">
        <f>IF(B12&gt;0,Start!C8,"")</f>
        <v/>
      </c>
      <c r="D12" s="11"/>
      <c r="E12" s="35" t="str">
        <f>IF(B12&gt;0,ROUNDDOWN(B12/E4*10,0),"")</f>
        <v/>
      </c>
      <c r="F12" s="36" t="str">
        <f t="shared" si="0"/>
        <v/>
      </c>
      <c r="G12" s="41" t="str">
        <f>IF(Start!C29&gt;0,Start!C29,"")</f>
        <v>Tonnie vd Oetelaar</v>
      </c>
      <c r="H12" s="11"/>
      <c r="I12" s="52" t="str">
        <f>IF(H12&gt;0,Start!C8,"")</f>
        <v/>
      </c>
      <c r="J12" s="11"/>
      <c r="K12" s="35" t="str">
        <f>IF(H12&gt;0,ROUNDDOWN(H12/K4*10,0),"")</f>
        <v/>
      </c>
      <c r="L12" s="36" t="str">
        <f t="shared" si="1"/>
        <v/>
      </c>
    </row>
    <row r="13" spans="1:12" x14ac:dyDescent="0.2">
      <c r="A13" s="41" t="str">
        <f>IF(Start!C30&gt;0,Start!C30,"")</f>
        <v>Leo Pijnenburg</v>
      </c>
      <c r="B13" s="11"/>
      <c r="C13" s="52" t="str">
        <f>IF(B13&gt;0,Start!C8,"")</f>
        <v/>
      </c>
      <c r="D13" s="11"/>
      <c r="E13" s="35" t="str">
        <f>IF(B13&gt;0,ROUNDDOWN(B13/E4*10,0),"")</f>
        <v/>
      </c>
      <c r="F13" s="36" t="str">
        <f t="shared" si="0"/>
        <v/>
      </c>
      <c r="G13" s="41" t="str">
        <f>IF(Start!C30&gt;0,Start!C30,"")</f>
        <v>Leo Pijnenburg</v>
      </c>
      <c r="H13" s="11"/>
      <c r="I13" s="52" t="str">
        <f>IF(H13&gt;0,Start!C8,"")</f>
        <v/>
      </c>
      <c r="J13" s="11"/>
      <c r="K13" s="35" t="str">
        <f>IF(H13&gt;0,ROUNDDOWN(H13/K4*10,0),"")</f>
        <v/>
      </c>
      <c r="L13" s="36" t="str">
        <f t="shared" si="1"/>
        <v/>
      </c>
    </row>
    <row r="14" spans="1:12" x14ac:dyDescent="0.2">
      <c r="A14" s="41" t="str">
        <f>IF(Start!C31&gt;0,Start!C31,"")</f>
        <v>Piet Smits</v>
      </c>
      <c r="B14" s="11"/>
      <c r="C14" s="52" t="str">
        <f>IF(B14&gt;0,Start!C8,"")</f>
        <v/>
      </c>
      <c r="D14" s="11"/>
      <c r="E14" s="35" t="str">
        <f>IF(B14&gt;0,ROUNDDOWN(B14/E4*10,0),"")</f>
        <v/>
      </c>
      <c r="F14" s="36" t="str">
        <f t="shared" si="0"/>
        <v/>
      </c>
      <c r="G14" s="41" t="str">
        <f>IF(Start!C31&gt;0,Start!C31,"")</f>
        <v>Piet Smits</v>
      </c>
      <c r="H14" s="11"/>
      <c r="I14" s="52" t="str">
        <f>IF(H14&gt;0,Start!C8,"")</f>
        <v/>
      </c>
      <c r="J14" s="11"/>
      <c r="K14" s="35" t="str">
        <f>IF(H14&gt;0,ROUNDDOWN(H14/K4*10,0),"")</f>
        <v/>
      </c>
      <c r="L14" s="36" t="str">
        <f t="shared" si="1"/>
        <v/>
      </c>
    </row>
    <row r="15" spans="1:12" x14ac:dyDescent="0.2">
      <c r="A15" s="41" t="str">
        <f>IF(Start!C32&gt;0,Start!C32,"")</f>
        <v>Frans vd Spank</v>
      </c>
      <c r="B15" s="11"/>
      <c r="C15" s="52" t="str">
        <f>IF(B15&gt;0,Start!C8,"")</f>
        <v/>
      </c>
      <c r="D15" s="11"/>
      <c r="E15" s="35" t="str">
        <f>IF(B15&gt;0,ROUNDDOWN(B15/E4*10,0),"")</f>
        <v/>
      </c>
      <c r="F15" s="36" t="str">
        <f t="shared" si="0"/>
        <v/>
      </c>
      <c r="G15" s="41" t="str">
        <f>IF(Start!C32&gt;0,Start!C32,"")</f>
        <v>Frans vd Spank</v>
      </c>
      <c r="H15" s="11"/>
      <c r="I15" s="52" t="str">
        <f>IF(H15&gt;0,Start!C8,"")</f>
        <v/>
      </c>
      <c r="J15" s="11"/>
      <c r="K15" s="35" t="str">
        <f>IF(H15&gt;0,ROUNDDOWN(H15/K4*10,0),"")</f>
        <v/>
      </c>
      <c r="L15" s="36" t="str">
        <f t="shared" si="1"/>
        <v/>
      </c>
    </row>
    <row r="16" spans="1:12" x14ac:dyDescent="0.2">
      <c r="A16" s="41" t="str">
        <f>IF(Start!C33&gt;0,Start!C33,"")</f>
        <v>Patrick vd Spank</v>
      </c>
      <c r="B16" s="11"/>
      <c r="C16" s="52" t="str">
        <f>IF(B16&gt;0,Start!C8,"")</f>
        <v/>
      </c>
      <c r="D16" s="11"/>
      <c r="E16" s="35" t="str">
        <f>IF(B16&gt;0,ROUNDDOWN(B16/E4*10,0),"")</f>
        <v/>
      </c>
      <c r="F16" s="36" t="str">
        <f t="shared" si="0"/>
        <v/>
      </c>
      <c r="G16" s="41" t="str">
        <f>IF(Start!C33&gt;0,Start!C33,"")</f>
        <v>Patrick vd Spank</v>
      </c>
      <c r="H16" s="11"/>
      <c r="I16" s="52" t="str">
        <f>IF(H16&gt;0,Start!C8,"")</f>
        <v/>
      </c>
      <c r="J16" s="11"/>
      <c r="K16" s="35" t="str">
        <f>IF(H16&gt;0,ROUNDDOWN(H16/K4*10,0),"")</f>
        <v/>
      </c>
      <c r="L16" s="36" t="str">
        <f t="shared" si="1"/>
        <v/>
      </c>
    </row>
    <row r="17" spans="1:12" x14ac:dyDescent="0.2">
      <c r="A17" s="41" t="str">
        <f>IF(Start!C34&gt;0,Start!C34,"")</f>
        <v>Piet Theijssen</v>
      </c>
      <c r="B17" s="11"/>
      <c r="C17" s="52" t="str">
        <f>IF(B17&gt;0,Start!C8,"")</f>
        <v/>
      </c>
      <c r="D17" s="11"/>
      <c r="E17" s="35" t="str">
        <f>IF(B17&gt;0,ROUNDDOWN(B17/E4*10,0),"")</f>
        <v/>
      </c>
      <c r="F17" s="36" t="str">
        <f t="shared" si="0"/>
        <v/>
      </c>
      <c r="G17" s="41" t="str">
        <f>IF(Start!C34&gt;0,Start!C34,"")</f>
        <v>Piet Theijssen</v>
      </c>
      <c r="H17" s="11"/>
      <c r="I17" s="52" t="str">
        <f>IF(H17&gt;0,Start!C8,"")</f>
        <v/>
      </c>
      <c r="J17" s="11"/>
      <c r="K17" s="35" t="str">
        <f>IF(H17&gt;0,ROUNDDOWN(H17/K4*10,0),"")</f>
        <v/>
      </c>
      <c r="L17" s="36" t="str">
        <f t="shared" si="1"/>
        <v/>
      </c>
    </row>
    <row r="18" spans="1:12" x14ac:dyDescent="0.2">
      <c r="A18" s="41" t="str">
        <f>IF(Start!C35&gt;0,Start!C35,"")</f>
        <v>William Verhoeven</v>
      </c>
      <c r="B18" s="11"/>
      <c r="C18" s="52" t="str">
        <f>IF(B18&gt;0,Start!C8,"")</f>
        <v/>
      </c>
      <c r="D18" s="11"/>
      <c r="E18" s="35" t="str">
        <f>IF(B18&gt;0,ROUNDDOWN(B18/E4*10,0),"")</f>
        <v/>
      </c>
      <c r="F18" s="36" t="str">
        <f t="shared" si="0"/>
        <v/>
      </c>
      <c r="G18" s="41" t="str">
        <f>IF(Start!C35&gt;0,Start!C35,"")</f>
        <v>William Verhoeven</v>
      </c>
      <c r="H18" s="11"/>
      <c r="I18" s="52" t="str">
        <f>IF(H18&gt;0,Start!C8,"")</f>
        <v/>
      </c>
      <c r="J18" s="11"/>
      <c r="K18" s="35" t="str">
        <f>IF(H18&gt;0,ROUNDDOWN(H18/K4*10,0),"")</f>
        <v/>
      </c>
      <c r="L18" s="36" t="str">
        <f t="shared" si="1"/>
        <v/>
      </c>
    </row>
    <row r="19" spans="1:12" x14ac:dyDescent="0.2">
      <c r="A19" s="41" t="str">
        <f>IF(Start!C36&gt;0,Start!C36,"")</f>
        <v>Jan Vloet</v>
      </c>
      <c r="B19" s="11"/>
      <c r="C19" s="52" t="str">
        <f>IF(B19&gt;0,Start!C8,"")</f>
        <v/>
      </c>
      <c r="D19" s="11"/>
      <c r="E19" s="35" t="str">
        <f>IF(B19&gt;0,ROUNDDOWN(B19/E4*10,0),"")</f>
        <v/>
      </c>
      <c r="F19" s="36" t="str">
        <f t="shared" si="0"/>
        <v/>
      </c>
      <c r="G19" s="41" t="str">
        <f>IF(Start!C36&gt;0,Start!C36,"")</f>
        <v>Jan Vloet</v>
      </c>
      <c r="H19" s="11"/>
      <c r="I19" s="52" t="str">
        <f>IF(H19&gt;0,Start!C8,"")</f>
        <v/>
      </c>
      <c r="J19" s="11"/>
      <c r="K19" s="35" t="str">
        <f>IF(H19&gt;0,ROUNDDOWN(H19/K4*10,0),"")</f>
        <v/>
      </c>
      <c r="L19" s="36" t="str">
        <f t="shared" si="1"/>
        <v/>
      </c>
    </row>
    <row r="20" spans="1:12" x14ac:dyDescent="0.2">
      <c r="A20" s="310" t="str">
        <f>IF(Start!C37&gt;0,Start!C37,"")</f>
        <v>Jo vd Hanenberg</v>
      </c>
      <c r="B20" s="305"/>
      <c r="C20" s="307" t="str">
        <f>IF(B20&gt;0,Start!C8,"")</f>
        <v/>
      </c>
      <c r="D20" s="305"/>
      <c r="E20" s="307" t="str">
        <f>IF(B20&gt;0,ROUNDDOWN(B20/E4*10,0),"")</f>
        <v/>
      </c>
      <c r="F20" s="308" t="str">
        <f t="shared" si="0"/>
        <v/>
      </c>
      <c r="G20" s="310" t="str">
        <f>IF(Start!C37&gt;0,Start!C37,"")</f>
        <v>Jo vd Hanenberg</v>
      </c>
      <c r="H20" s="305"/>
      <c r="I20" s="307" t="str">
        <f>IF(H20&gt;0,Start!C8,"")</f>
        <v/>
      </c>
      <c r="J20" s="305"/>
      <c r="K20" s="307" t="str">
        <f>IF(H20&gt;0,ROUNDDOWN(H20/K4*10,0),"")</f>
        <v/>
      </c>
      <c r="L20" s="308" t="str">
        <f t="shared" si="1"/>
        <v/>
      </c>
    </row>
    <row r="21" spans="1:12" x14ac:dyDescent="0.2">
      <c r="A21" s="41" t="str">
        <f>IF(Start!C38&gt;0,Start!C38,"")</f>
        <v/>
      </c>
      <c r="B21" s="11"/>
      <c r="C21" s="52" t="str">
        <f>IF(B21&gt;0,Start!C8,"")</f>
        <v/>
      </c>
      <c r="D21" s="11"/>
      <c r="E21" s="35" t="str">
        <f>IF(B21&gt;0,ROUNDDOWN(B21/E4*10,0),"")</f>
        <v/>
      </c>
      <c r="F21" s="36" t="str">
        <f t="shared" si="0"/>
        <v/>
      </c>
      <c r="G21" s="41" t="str">
        <f>IF(Start!C38&gt;0,Start!C38,"")</f>
        <v/>
      </c>
      <c r="H21" s="11"/>
      <c r="I21" s="52" t="str">
        <f>IF(H21&gt;0,Start!C8,"")</f>
        <v/>
      </c>
      <c r="J21" s="11"/>
      <c r="K21" s="35" t="str">
        <f>IF(H21&gt;0,ROUNDDOWN(H21/K4*10,0),"")</f>
        <v/>
      </c>
      <c r="L21" s="36" t="str">
        <f t="shared" si="1"/>
        <v/>
      </c>
    </row>
    <row r="22" spans="1:12" x14ac:dyDescent="0.2">
      <c r="A22" s="41" t="str">
        <f>IF(Start!C39&gt;0,Start!C39,"")</f>
        <v/>
      </c>
      <c r="B22" s="11"/>
      <c r="C22" s="52" t="str">
        <f>IF(B22&gt;0,Start!C8,"")</f>
        <v/>
      </c>
      <c r="D22" s="11"/>
      <c r="E22" s="35" t="str">
        <f>IF(B22&gt;0,ROUNDDOWN(B22/E4*10,0),"")</f>
        <v/>
      </c>
      <c r="F22" s="36" t="str">
        <f t="shared" si="0"/>
        <v/>
      </c>
      <c r="G22" s="41" t="str">
        <f>IF(Start!C39&gt;0,Start!C39,"")</f>
        <v/>
      </c>
      <c r="H22" s="11"/>
      <c r="I22" s="52" t="str">
        <f>IF(H22&gt;0,Start!C8,"")</f>
        <v/>
      </c>
      <c r="J22" s="11"/>
      <c r="K22" s="35" t="str">
        <f>IF(H22&gt;0,ROUNDDOWN(H22/K4*10,0),"")</f>
        <v/>
      </c>
      <c r="L22" s="36" t="str">
        <f t="shared" si="1"/>
        <v/>
      </c>
    </row>
    <row r="23" spans="1:12" x14ac:dyDescent="0.2">
      <c r="A23" s="41" t="str">
        <f>IF(Start!C40&gt;0,Start!C40,"")</f>
        <v/>
      </c>
      <c r="B23" s="11"/>
      <c r="C23" s="52" t="str">
        <f>IF(B23&gt;0,Start!C8,"")</f>
        <v/>
      </c>
      <c r="D23" s="11"/>
      <c r="E23" s="35" t="str">
        <f>IF(B23&gt;0,ROUNDDOWN(B23/E4*10,0),"")</f>
        <v/>
      </c>
      <c r="F23" s="36" t="str">
        <f t="shared" si="0"/>
        <v/>
      </c>
      <c r="G23" s="41" t="str">
        <f>IF(Start!C40&gt;0,Start!C40,"")</f>
        <v/>
      </c>
      <c r="H23" s="11"/>
      <c r="I23" s="52" t="str">
        <f>IF(H23&gt;0,Start!C8,"")</f>
        <v/>
      </c>
      <c r="J23" s="11"/>
      <c r="K23" s="35" t="str">
        <f>IF(H23&gt;0,ROUNDDOWN(H23/K4*10,0),"")</f>
        <v/>
      </c>
      <c r="L23" s="36" t="str">
        <f t="shared" si="1"/>
        <v/>
      </c>
    </row>
    <row r="24" spans="1:12" x14ac:dyDescent="0.2">
      <c r="A24" s="41" t="str">
        <f>IF(Start!C41&gt;0,Start!C41,"")</f>
        <v/>
      </c>
      <c r="B24" s="11"/>
      <c r="C24" s="52" t="str">
        <f>IF(B24&gt;0,Start!C8,"")</f>
        <v/>
      </c>
      <c r="D24" s="11"/>
      <c r="E24" s="35" t="str">
        <f>IF(B24&gt;0,ROUNDDOWN(B24/E4*10,0),"")</f>
        <v/>
      </c>
      <c r="F24" s="36" t="str">
        <f t="shared" si="0"/>
        <v/>
      </c>
      <c r="G24" s="41" t="str">
        <f>IF(Start!C41&gt;0,Start!C41,"")</f>
        <v/>
      </c>
      <c r="H24" s="11"/>
      <c r="I24" s="52" t="str">
        <f>IF(H24&gt;0,Start!C8,"")</f>
        <v/>
      </c>
      <c r="J24" s="11"/>
      <c r="K24" s="35" t="str">
        <f>IF(H24&gt;0,ROUNDDOWN(H24/K4*10,0),"")</f>
        <v/>
      </c>
      <c r="L24" s="36" t="str">
        <f t="shared" si="1"/>
        <v/>
      </c>
    </row>
    <row r="25" spans="1:12" x14ac:dyDescent="0.2">
      <c r="A25" s="41" t="str">
        <f>IF(Start!C42&gt;0,Start!C42,"")</f>
        <v/>
      </c>
      <c r="B25" s="11"/>
      <c r="C25" s="52" t="str">
        <f>IF(B25&gt;0,Start!C8,"")</f>
        <v/>
      </c>
      <c r="D25" s="11"/>
      <c r="E25" s="35" t="str">
        <f>IF(B25&gt;0,ROUNDDOWN(B25/E4*10,0),"")</f>
        <v/>
      </c>
      <c r="F25" s="36" t="str">
        <f t="shared" si="0"/>
        <v/>
      </c>
      <c r="G25" s="41" t="str">
        <f>IF(Start!C42&gt;0,Start!C42,"")</f>
        <v/>
      </c>
      <c r="H25" s="11"/>
      <c r="I25" s="52" t="str">
        <f>IF(H25&gt;0,Start!C8,"")</f>
        <v/>
      </c>
      <c r="J25" s="11"/>
      <c r="K25" s="35" t="str">
        <f>IF(H25&gt;0,ROUNDDOWN(H25/K4*10,0),"")</f>
        <v/>
      </c>
      <c r="L25" s="36" t="str">
        <f t="shared" si="1"/>
        <v/>
      </c>
    </row>
    <row r="26" spans="1:12" x14ac:dyDescent="0.2">
      <c r="A26" s="48" t="s">
        <v>17</v>
      </c>
      <c r="B26" s="37">
        <f>SUM(B6:B25)</f>
        <v>0</v>
      </c>
      <c r="C26" s="37">
        <f>SUM(C6:C25)</f>
        <v>0</v>
      </c>
      <c r="D26" s="37">
        <f>MAX(D6:D25)</f>
        <v>0</v>
      </c>
      <c r="E26" s="37">
        <f>SUM(E6:E25)</f>
        <v>0</v>
      </c>
      <c r="F26" s="38" t="str">
        <f>IF(B26&gt;0,B26/C26,"")</f>
        <v/>
      </c>
      <c r="G26" s="48" t="s">
        <v>17</v>
      </c>
      <c r="H26" s="37">
        <f>SUM(H6:H25)</f>
        <v>0</v>
      </c>
      <c r="I26" s="37">
        <f>SUM(I6:I25)</f>
        <v>0</v>
      </c>
      <c r="J26" s="37">
        <f>MAX(J6:J25)</f>
        <v>0</v>
      </c>
      <c r="K26" s="37">
        <f>SUM(K6:K25)</f>
        <v>0</v>
      </c>
      <c r="L26" s="38" t="str">
        <f>IF(H26&gt;0,H26/I26,"")</f>
        <v/>
      </c>
    </row>
    <row r="27" spans="1:12" x14ac:dyDescent="0.2">
      <c r="A27" s="42" t="s">
        <v>6</v>
      </c>
      <c r="B27" s="43" t="s">
        <v>6</v>
      </c>
      <c r="C27" s="39"/>
      <c r="D27" s="39"/>
      <c r="E27" s="39"/>
      <c r="F27" s="44" t="s">
        <v>20</v>
      </c>
      <c r="G27" s="43" t="str">
        <f>Start!C37</f>
        <v>Jo vd Hanenberg</v>
      </c>
      <c r="H27" s="39"/>
      <c r="I27" s="45" t="s">
        <v>6</v>
      </c>
      <c r="J27" s="39"/>
      <c r="K27" s="39"/>
      <c r="L27" s="40"/>
    </row>
    <row r="28" spans="1:12" x14ac:dyDescent="0.2">
      <c r="A28" s="46" t="str">
        <f>Start!I22</f>
        <v>3e ronde</v>
      </c>
      <c r="B28" s="39"/>
      <c r="C28" s="47" t="s">
        <v>18</v>
      </c>
      <c r="D28" s="39"/>
      <c r="E28" s="43">
        <f>Start!I37</f>
        <v>16</v>
      </c>
      <c r="F28" s="39"/>
      <c r="G28" s="46" t="str">
        <f>Start!K22</f>
        <v>4e ronde</v>
      </c>
      <c r="H28" s="39"/>
      <c r="I28" s="47" t="s">
        <v>18</v>
      </c>
      <c r="J28" s="39"/>
      <c r="K28" s="43">
        <f>Start!K37</f>
        <v>16</v>
      </c>
      <c r="L28" s="40"/>
    </row>
    <row r="29" spans="1:12" x14ac:dyDescent="0.2">
      <c r="A29" s="48" t="s">
        <v>19</v>
      </c>
      <c r="B29" s="49" t="s">
        <v>12</v>
      </c>
      <c r="C29" s="49" t="s">
        <v>13</v>
      </c>
      <c r="D29" s="49" t="s">
        <v>14</v>
      </c>
      <c r="E29" s="49" t="s">
        <v>15</v>
      </c>
      <c r="F29" s="49" t="s">
        <v>16</v>
      </c>
      <c r="G29" s="50" t="s">
        <v>19</v>
      </c>
      <c r="H29" s="49" t="s">
        <v>12</v>
      </c>
      <c r="I29" s="49" t="s">
        <v>13</v>
      </c>
      <c r="J29" s="49" t="s">
        <v>14</v>
      </c>
      <c r="K29" s="49" t="s">
        <v>15</v>
      </c>
      <c r="L29" s="49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35" t="str">
        <f>IF(B30&gt;0,ROUNDDOWN(B30/E28*10,0),"")</f>
        <v/>
      </c>
      <c r="F30" s="36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35" t="str">
        <f>IF(H30&gt;0,ROUNDDOWN(H30/K28*10,0),"")</f>
        <v/>
      </c>
      <c r="L30" s="36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41" t="str">
        <f>IF(Start!C25&gt;0,Start!C25,"")</f>
        <v>Cor vd Berg</v>
      </c>
      <c r="B32" s="11"/>
      <c r="C32" s="52" t="str">
        <f>IF(B32&gt;0,Start!C8,"")</f>
        <v/>
      </c>
      <c r="D32" s="11"/>
      <c r="E32" s="35" t="str">
        <f>IF(B32&gt;0,ROUNDDOWN(B32/E28*10,0),"")</f>
        <v/>
      </c>
      <c r="F32" s="36" t="str">
        <f t="shared" ref="F32:F49" si="2">IF(B32&gt;0,B32/C32,"")</f>
        <v/>
      </c>
      <c r="G32" s="41" t="str">
        <f>IF(Start!C25&gt;0,Start!C25,"")</f>
        <v>Cor vd Berg</v>
      </c>
      <c r="H32" s="11"/>
      <c r="I32" s="52" t="str">
        <f>IF(H32&gt;0,Start!C8,"")</f>
        <v/>
      </c>
      <c r="J32" s="11"/>
      <c r="K32" s="35" t="str">
        <f>IF(H32&gt;0,ROUNDDOWN(H32/K28*10,0),"")</f>
        <v/>
      </c>
      <c r="L32" s="36" t="str">
        <f t="shared" ref="L32:L49" si="3">IF(H32&gt;0,H32/I32,"")</f>
        <v/>
      </c>
    </row>
    <row r="33" spans="1:12" x14ac:dyDescent="0.2">
      <c r="A33" s="41" t="str">
        <f>IF(Start!C26&gt;0,Start!C26,"")</f>
        <v>Daan Bergink</v>
      </c>
      <c r="B33" s="11"/>
      <c r="C33" s="52" t="str">
        <f>IF(B33&gt;0,Start!C8,"")</f>
        <v/>
      </c>
      <c r="D33" s="11"/>
      <c r="E33" s="35" t="str">
        <f>IF(B33&gt;0,ROUNDDOWN(B33/E28*10,0),"")</f>
        <v/>
      </c>
      <c r="F33" s="36" t="str">
        <f t="shared" si="2"/>
        <v/>
      </c>
      <c r="G33" s="41" t="str">
        <f>IF(Start!C26&gt;0,Start!C26,"")</f>
        <v>Daan Bergink</v>
      </c>
      <c r="H33" s="11"/>
      <c r="I33" s="52" t="str">
        <f>IF(H33&gt;0,Start!C8,"")</f>
        <v/>
      </c>
      <c r="J33" s="11"/>
      <c r="K33" s="35" t="str">
        <f>IF(H33&gt;0,ROUNDDOWN(H33/K28*10,0),"")</f>
        <v/>
      </c>
      <c r="L33" s="36" t="str">
        <f t="shared" si="3"/>
        <v/>
      </c>
    </row>
    <row r="34" spans="1:12" x14ac:dyDescent="0.2">
      <c r="A34" s="41" t="str">
        <f>IF(Start!C27&gt;0,Start!C27,"")</f>
        <v>Luciën Bressers</v>
      </c>
      <c r="B34" s="11"/>
      <c r="C34" s="52" t="str">
        <f>IF(B34&gt;0,Start!C8,"")</f>
        <v/>
      </c>
      <c r="D34" s="11"/>
      <c r="E34" s="35" t="str">
        <f>IF(B34&gt;0,ROUNDDOWN(B34/E28*10,0),"")</f>
        <v/>
      </c>
      <c r="F34" s="36" t="str">
        <f t="shared" si="2"/>
        <v/>
      </c>
      <c r="G34" s="41" t="str">
        <f>IF(Start!C27&gt;0,Start!C27,"")</f>
        <v>Luciën Bressers</v>
      </c>
      <c r="H34" s="11"/>
      <c r="I34" s="52" t="str">
        <f>IF(H34&gt;0,Start!C8,"")</f>
        <v/>
      </c>
      <c r="J34" s="11"/>
      <c r="K34" s="35" t="str">
        <f>IF(H34&gt;0,ROUNDDOWN(H34/K28*10,0),"")</f>
        <v/>
      </c>
      <c r="L34" s="36" t="str">
        <f t="shared" si="3"/>
        <v/>
      </c>
    </row>
    <row r="35" spans="1:12" x14ac:dyDescent="0.2">
      <c r="A35" s="41" t="str">
        <f>IF(Start!C28&gt;0,Start!C28,"")</f>
        <v>Harrie Hanegraaf</v>
      </c>
      <c r="B35" s="11"/>
      <c r="C35" s="52" t="str">
        <f>IF(B35&gt;0,Start!C8,"")</f>
        <v/>
      </c>
      <c r="D35" s="11"/>
      <c r="E35" s="35" t="str">
        <f>IF(B35&gt;0,ROUNDDOWN(B35/E28*10,0),"")</f>
        <v/>
      </c>
      <c r="F35" s="36" t="str">
        <f t="shared" si="2"/>
        <v/>
      </c>
      <c r="G35" s="41" t="str">
        <f>IF(Start!C28&gt;0,Start!C28,"")</f>
        <v>Harrie Hanegraaf</v>
      </c>
      <c r="H35" s="11"/>
      <c r="I35" s="52" t="str">
        <f>IF(H35&gt;0,Start!C8,"")</f>
        <v/>
      </c>
      <c r="J35" s="11"/>
      <c r="K35" s="35" t="str">
        <f>IF(H35&gt;0,ROUNDDOWN(H35/K28*10,0),"")</f>
        <v/>
      </c>
      <c r="L35" s="36" t="str">
        <f t="shared" si="3"/>
        <v/>
      </c>
    </row>
    <row r="36" spans="1:12" x14ac:dyDescent="0.2">
      <c r="A36" s="41" t="str">
        <f>IF(Start!C29&gt;0,Start!C29,"")</f>
        <v>Tonnie vd Oetelaar</v>
      </c>
      <c r="B36" s="11"/>
      <c r="C36" s="52" t="str">
        <f>IF(B36&gt;0,Start!C8,"")</f>
        <v/>
      </c>
      <c r="D36" s="11"/>
      <c r="E36" s="35" t="str">
        <f>IF(B36&gt;0,ROUNDDOWN(B36/E28*10,0),"")</f>
        <v/>
      </c>
      <c r="F36" s="36" t="str">
        <f t="shared" si="2"/>
        <v/>
      </c>
      <c r="G36" s="41" t="str">
        <f>IF(Start!C29&gt;0,Start!C29,"")</f>
        <v>Tonnie vd Oetelaar</v>
      </c>
      <c r="H36" s="11"/>
      <c r="I36" s="52" t="str">
        <f>IF(H36&gt;0,Start!C8,"")</f>
        <v/>
      </c>
      <c r="J36" s="11"/>
      <c r="K36" s="35" t="str">
        <f>IF(H36&gt;0,ROUNDDOWN(H36/K28*10,0),"")</f>
        <v/>
      </c>
      <c r="L36" s="36" t="str">
        <f t="shared" si="3"/>
        <v/>
      </c>
    </row>
    <row r="37" spans="1:12" x14ac:dyDescent="0.2">
      <c r="A37" s="41" t="str">
        <f>IF(Start!C30&gt;0,Start!C30,"")</f>
        <v>Leo Pijnenburg</v>
      </c>
      <c r="B37" s="11"/>
      <c r="C37" s="52" t="str">
        <f>IF(B37&gt;0,Start!C8,"")</f>
        <v/>
      </c>
      <c r="D37" s="11"/>
      <c r="E37" s="35" t="str">
        <f>IF(B37&gt;0,ROUNDDOWN(B37/E28*10,0),"")</f>
        <v/>
      </c>
      <c r="F37" s="36" t="str">
        <f t="shared" si="2"/>
        <v/>
      </c>
      <c r="G37" s="41" t="str">
        <f>IF(Start!C30&gt;0,Start!C30,"")</f>
        <v>Leo Pijnenburg</v>
      </c>
      <c r="H37" s="11"/>
      <c r="I37" s="52" t="str">
        <f>IF(H37&gt;0,Start!C8,"")</f>
        <v/>
      </c>
      <c r="J37" s="11"/>
      <c r="K37" s="35" t="str">
        <f>IF(H37&gt;0,ROUNDDOWN(H37/K28*10,0),"")</f>
        <v/>
      </c>
      <c r="L37" s="36" t="str">
        <f t="shared" si="3"/>
        <v/>
      </c>
    </row>
    <row r="38" spans="1:12" x14ac:dyDescent="0.2">
      <c r="A38" s="41" t="str">
        <f>IF(Start!C31&gt;0,Start!C31,"")</f>
        <v>Piet Smits</v>
      </c>
      <c r="B38" s="11"/>
      <c r="C38" s="52" t="str">
        <f>IF(B38&gt;0,Start!C8,"")</f>
        <v/>
      </c>
      <c r="D38" s="11"/>
      <c r="E38" s="35" t="str">
        <f>IF(B38&gt;0,ROUNDDOWN(B38/E28*10,0),"")</f>
        <v/>
      </c>
      <c r="F38" s="36" t="str">
        <f t="shared" si="2"/>
        <v/>
      </c>
      <c r="G38" s="41" t="str">
        <f>IF(Start!C31&gt;0,Start!C31,"")</f>
        <v>Piet Smits</v>
      </c>
      <c r="H38" s="11"/>
      <c r="I38" s="52" t="str">
        <f>IF(H38&gt;0,Start!C8,"")</f>
        <v/>
      </c>
      <c r="J38" s="11"/>
      <c r="K38" s="35" t="str">
        <f>IF(H38&gt;0,ROUNDDOWN(H38/K28*10,0),"")</f>
        <v/>
      </c>
      <c r="L38" s="36" t="str">
        <f t="shared" si="3"/>
        <v/>
      </c>
    </row>
    <row r="39" spans="1:12" x14ac:dyDescent="0.2">
      <c r="A39" s="41" t="str">
        <f>IF(Start!C32&gt;0,Start!C32,"")</f>
        <v>Frans vd Spank</v>
      </c>
      <c r="B39" s="11"/>
      <c r="C39" s="52" t="str">
        <f>IF(B39&gt;0,Start!C8,"")</f>
        <v/>
      </c>
      <c r="D39" s="11"/>
      <c r="E39" s="35" t="str">
        <f>IF(B39&gt;0,ROUNDDOWN(B39/E28*10,0),"")</f>
        <v/>
      </c>
      <c r="F39" s="36" t="str">
        <f t="shared" si="2"/>
        <v/>
      </c>
      <c r="G39" s="41" t="str">
        <f>IF(Start!C32&gt;0,Start!C32,"")</f>
        <v>Frans vd Spank</v>
      </c>
      <c r="H39" s="11"/>
      <c r="I39" s="52" t="str">
        <f>IF(H39&gt;0,Start!C8,"")</f>
        <v/>
      </c>
      <c r="J39" s="11"/>
      <c r="K39" s="35" t="str">
        <f>IF(H39&gt;0,ROUNDDOWN(H39/K28*10,0),"")</f>
        <v/>
      </c>
      <c r="L39" s="36" t="str">
        <f t="shared" si="3"/>
        <v/>
      </c>
    </row>
    <row r="40" spans="1:12" x14ac:dyDescent="0.2">
      <c r="A40" s="41" t="str">
        <f>IF(Start!C33&gt;0,Start!C33,"")</f>
        <v>Patrick vd Spank</v>
      </c>
      <c r="B40" s="11"/>
      <c r="C40" s="52" t="str">
        <f>IF(B40&gt;0,Start!C8,"")</f>
        <v/>
      </c>
      <c r="D40" s="11"/>
      <c r="E40" s="35" t="str">
        <f>IF(B40&gt;0,ROUNDDOWN(B40/E28*10,0),"")</f>
        <v/>
      </c>
      <c r="F40" s="36" t="str">
        <f t="shared" si="2"/>
        <v/>
      </c>
      <c r="G40" s="41" t="str">
        <f>IF(Start!C33&gt;0,Start!C33,"")</f>
        <v>Patrick vd Spank</v>
      </c>
      <c r="H40" s="11"/>
      <c r="I40" s="52" t="str">
        <f>IF(H40&gt;0,Start!C8,"")</f>
        <v/>
      </c>
      <c r="J40" s="11"/>
      <c r="K40" s="35" t="str">
        <f>IF(H40&gt;0,ROUNDDOWN(H40/K28*10,0),"")</f>
        <v/>
      </c>
      <c r="L40" s="36" t="str">
        <f t="shared" si="3"/>
        <v/>
      </c>
    </row>
    <row r="41" spans="1:12" x14ac:dyDescent="0.2">
      <c r="A41" s="41" t="str">
        <f>IF(Start!C34&gt;0,Start!C34,"")</f>
        <v>Piet Theijssen</v>
      </c>
      <c r="B41" s="11"/>
      <c r="C41" s="52" t="str">
        <f>IF(B41&gt;0,Start!C8,"")</f>
        <v/>
      </c>
      <c r="D41" s="11"/>
      <c r="E41" s="35" t="str">
        <f>IF(B41&gt;0,ROUNDDOWN(B41/E28*10,0),"")</f>
        <v/>
      </c>
      <c r="F41" s="36" t="str">
        <f t="shared" si="2"/>
        <v/>
      </c>
      <c r="G41" s="41" t="str">
        <f>IF(Start!C34&gt;0,Start!C34,"")</f>
        <v>Piet Theijssen</v>
      </c>
      <c r="H41" s="11"/>
      <c r="I41" s="52" t="str">
        <f>IF(H41&gt;0,Start!C8,"")</f>
        <v/>
      </c>
      <c r="J41" s="11"/>
      <c r="K41" s="35" t="str">
        <f>IF(H41&gt;0,ROUNDDOWN(H41/K28*10,0),"")</f>
        <v/>
      </c>
      <c r="L41" s="36" t="str">
        <f t="shared" si="3"/>
        <v/>
      </c>
    </row>
    <row r="42" spans="1:12" x14ac:dyDescent="0.2">
      <c r="A42" s="41" t="str">
        <f>IF(Start!C35&gt;0,Start!C35,"")</f>
        <v>William Verhoeven</v>
      </c>
      <c r="B42" s="11"/>
      <c r="C42" s="52" t="str">
        <f>IF(B42&gt;0,Start!C8,"")</f>
        <v/>
      </c>
      <c r="D42" s="11"/>
      <c r="E42" s="35" t="str">
        <f>IF(B42&gt;0,ROUNDDOWN(B42/E28*10,0),"")</f>
        <v/>
      </c>
      <c r="F42" s="36" t="str">
        <f t="shared" si="2"/>
        <v/>
      </c>
      <c r="G42" s="41" t="str">
        <f>IF(Start!C35&gt;0,Start!C35,"")</f>
        <v>William Verhoeven</v>
      </c>
      <c r="H42" s="11"/>
      <c r="I42" s="52" t="str">
        <f>IF(H42&gt;0,Start!C8,"")</f>
        <v/>
      </c>
      <c r="J42" s="11"/>
      <c r="K42" s="35" t="str">
        <f>IF(H42&gt;0,ROUNDDOWN(H42/K28*10,0),"")</f>
        <v/>
      </c>
      <c r="L42" s="36" t="str">
        <f t="shared" si="3"/>
        <v/>
      </c>
    </row>
    <row r="43" spans="1:12" x14ac:dyDescent="0.2">
      <c r="A43" s="41" t="str">
        <f>IF(Start!C36&gt;0,Start!C36,"")</f>
        <v>Jan Vloet</v>
      </c>
      <c r="B43" s="11"/>
      <c r="C43" s="52" t="str">
        <f>IF(B43&gt;0,Start!C8,"")</f>
        <v/>
      </c>
      <c r="D43" s="11"/>
      <c r="E43" s="35" t="str">
        <f>IF(B43&gt;0,ROUNDDOWN(B43/E28*10,0),"")</f>
        <v/>
      </c>
      <c r="F43" s="36" t="str">
        <f t="shared" si="2"/>
        <v/>
      </c>
      <c r="G43" s="41" t="str">
        <f>IF(Start!C36&gt;0,Start!C36,"")</f>
        <v>Jan Vloet</v>
      </c>
      <c r="H43" s="11"/>
      <c r="I43" s="52" t="str">
        <f>IF(H43&gt;0,Start!C8,"")</f>
        <v/>
      </c>
      <c r="J43" s="11"/>
      <c r="K43" s="35" t="str">
        <f>IF(H43&gt;0,ROUNDDOWN(H43/K28*10,0),"")</f>
        <v/>
      </c>
      <c r="L43" s="36" t="str">
        <f t="shared" si="3"/>
        <v/>
      </c>
    </row>
    <row r="44" spans="1:12" x14ac:dyDescent="0.2">
      <c r="A44" s="310" t="str">
        <f>IF(Start!C37&gt;0,Start!C37,"")</f>
        <v>Jo vd Hanenberg</v>
      </c>
      <c r="B44" s="305"/>
      <c r="C44" s="307" t="str">
        <f>IF(B44&gt;0,Start!C8,"")</f>
        <v/>
      </c>
      <c r="D44" s="305"/>
      <c r="E44" s="307" t="str">
        <f>IF(B44&gt;0,ROUNDDOWN(B44/E28*10,0),"")</f>
        <v/>
      </c>
      <c r="F44" s="308" t="str">
        <f t="shared" si="2"/>
        <v/>
      </c>
      <c r="G44" s="310" t="str">
        <f>IF(Start!C37&gt;0,Start!C37,"")</f>
        <v>Jo vd Hanenberg</v>
      </c>
      <c r="H44" s="305"/>
      <c r="I44" s="307" t="str">
        <f>IF(H44&gt;0,Start!C8,"")</f>
        <v/>
      </c>
      <c r="J44" s="305"/>
      <c r="K44" s="307" t="str">
        <f>IF(H44&gt;0,ROUNDDOWN(H44/K28*10,0),"")</f>
        <v/>
      </c>
      <c r="L44" s="308" t="str">
        <f t="shared" si="3"/>
        <v/>
      </c>
    </row>
    <row r="45" spans="1:12" x14ac:dyDescent="0.2">
      <c r="A45" s="41" t="str">
        <f>IF(Start!C38&gt;0,Start!C38,"")</f>
        <v/>
      </c>
      <c r="B45" s="11"/>
      <c r="C45" s="52" t="str">
        <f>IF(B45&gt;0,Start!C8,"")</f>
        <v/>
      </c>
      <c r="D45" s="11"/>
      <c r="E45" s="35" t="str">
        <f>IF(B45&gt;0,ROUNDDOWN(B45/E28*10,0),"")</f>
        <v/>
      </c>
      <c r="F45" s="36" t="str">
        <f t="shared" si="2"/>
        <v/>
      </c>
      <c r="G45" s="41" t="str">
        <f>IF(Start!C38&gt;0,Start!C38,"")</f>
        <v/>
      </c>
      <c r="H45" s="11"/>
      <c r="I45" s="52" t="str">
        <f>IF(H45&gt;0,Start!C8,"")</f>
        <v/>
      </c>
      <c r="J45" s="11"/>
      <c r="K45" s="35" t="str">
        <f>IF(H45&gt;0,ROUNDDOWN(H45/K28*10,0),"")</f>
        <v/>
      </c>
      <c r="L45" s="36" t="str">
        <f t="shared" si="3"/>
        <v/>
      </c>
    </row>
    <row r="46" spans="1:12" x14ac:dyDescent="0.2">
      <c r="A46" s="41" t="str">
        <f>IF(Start!C39&gt;0,Start!C39,"")</f>
        <v/>
      </c>
      <c r="B46" s="11"/>
      <c r="C46" s="52" t="str">
        <f>IF(B46&gt;0,Start!C8,"")</f>
        <v/>
      </c>
      <c r="D46" s="11"/>
      <c r="E46" s="35" t="str">
        <f>IF(B46&gt;0,ROUNDDOWN(B46/E28*10,0),"")</f>
        <v/>
      </c>
      <c r="F46" s="36" t="str">
        <f t="shared" si="2"/>
        <v/>
      </c>
      <c r="G46" s="41" t="str">
        <f>IF(Start!C39&gt;0,Start!C39,"")</f>
        <v/>
      </c>
      <c r="H46" s="11"/>
      <c r="I46" s="52" t="str">
        <f>IF(H46&gt;0,Start!C8,"")</f>
        <v/>
      </c>
      <c r="J46" s="11"/>
      <c r="K46" s="35" t="str">
        <f>IF(H46&gt;0,ROUNDDOWN(H46/K28*10,0),"")</f>
        <v/>
      </c>
      <c r="L46" s="36" t="str">
        <f t="shared" si="3"/>
        <v/>
      </c>
    </row>
    <row r="47" spans="1:12" x14ac:dyDescent="0.2">
      <c r="A47" s="41" t="str">
        <f>IF(Start!C40&gt;0,Start!C40,"")</f>
        <v/>
      </c>
      <c r="B47" s="11"/>
      <c r="C47" s="52" t="str">
        <f>IF(B47&gt;0,Start!C8,"")</f>
        <v/>
      </c>
      <c r="D47" s="11"/>
      <c r="E47" s="35" t="str">
        <f>IF(B47&gt;0,ROUNDDOWN(B47/E28*10,0),"")</f>
        <v/>
      </c>
      <c r="F47" s="36" t="str">
        <f t="shared" si="2"/>
        <v/>
      </c>
      <c r="G47" s="41" t="str">
        <f>IF(Start!C40&gt;0,Start!C40,"")</f>
        <v/>
      </c>
      <c r="H47" s="11"/>
      <c r="I47" s="52" t="str">
        <f>IF(H47&gt;0,Start!C8,"")</f>
        <v/>
      </c>
      <c r="J47" s="11"/>
      <c r="K47" s="35" t="str">
        <f>IF(H47&gt;0,ROUNDDOWN(H47/K28*10,0),"")</f>
        <v/>
      </c>
      <c r="L47" s="36" t="str">
        <f t="shared" si="3"/>
        <v/>
      </c>
    </row>
    <row r="48" spans="1:12" x14ac:dyDescent="0.2">
      <c r="A48" s="41" t="str">
        <f>IF(Start!C41&gt;0,Start!C41,"")</f>
        <v/>
      </c>
      <c r="B48" s="11"/>
      <c r="C48" s="52" t="str">
        <f>IF(B48&gt;0,Start!C8,"")</f>
        <v/>
      </c>
      <c r="D48" s="11"/>
      <c r="E48" s="35" t="str">
        <f>IF(B48&gt;0,ROUNDDOWN(B48/E28*10,0),"")</f>
        <v/>
      </c>
      <c r="F48" s="36" t="str">
        <f t="shared" si="2"/>
        <v/>
      </c>
      <c r="G48" s="41" t="str">
        <f>IF(Start!C41&gt;0,Start!C41,"")</f>
        <v/>
      </c>
      <c r="H48" s="11"/>
      <c r="I48" s="52" t="str">
        <f>IF(H48&gt;0,Start!C8,"")</f>
        <v/>
      </c>
      <c r="J48" s="11"/>
      <c r="K48" s="35" t="str">
        <f>IF(H48&gt;0,ROUNDDOWN(H48/K28*10,0),"")</f>
        <v/>
      </c>
      <c r="L48" s="36" t="str">
        <f t="shared" si="3"/>
        <v/>
      </c>
    </row>
    <row r="49" spans="1:12" x14ac:dyDescent="0.2">
      <c r="A49" s="41" t="str">
        <f>IF(Start!C42&gt;0,Start!C42,"")</f>
        <v/>
      </c>
      <c r="B49" s="11"/>
      <c r="C49" s="52" t="str">
        <f>IF(B49&gt;0,Start!C8,"")</f>
        <v/>
      </c>
      <c r="D49" s="11"/>
      <c r="E49" s="35" t="str">
        <f>IF(B49&gt;0,ROUNDDOWN(B49/E28*10,0),"")</f>
        <v/>
      </c>
      <c r="F49" s="36" t="str">
        <f t="shared" si="2"/>
        <v/>
      </c>
      <c r="G49" s="41" t="str">
        <f>IF(Start!C42&gt;0,Start!C42,"")</f>
        <v/>
      </c>
      <c r="H49" s="11"/>
      <c r="I49" s="52" t="str">
        <f>IF(H49&gt;0,Start!C8,"")</f>
        <v/>
      </c>
      <c r="J49" s="11"/>
      <c r="K49" s="35" t="str">
        <f>IF(H49&gt;0,ROUNDDOWN(H49/K28*10,0),"")</f>
        <v/>
      </c>
      <c r="L49" s="36" t="str">
        <f t="shared" si="3"/>
        <v/>
      </c>
    </row>
    <row r="50" spans="1:12" x14ac:dyDescent="0.2">
      <c r="A50" s="48" t="s">
        <v>17</v>
      </c>
      <c r="B50" s="37">
        <f>SUM(B30:B49)</f>
        <v>0</v>
      </c>
      <c r="C50" s="37">
        <f>SUM(C30:C49)</f>
        <v>0</v>
      </c>
      <c r="D50" s="37">
        <f>MAX(D30:D49)</f>
        <v>0</v>
      </c>
      <c r="E50" s="37">
        <f>SUM(E30:E49)</f>
        <v>0</v>
      </c>
      <c r="F50" s="38" t="str">
        <f>IF(B50&gt;0,B50/C50,"")</f>
        <v/>
      </c>
      <c r="G50" s="48" t="s">
        <v>17</v>
      </c>
      <c r="H50" s="37">
        <f>SUM(H30:H49)</f>
        <v>0</v>
      </c>
      <c r="I50" s="37">
        <f>SUM(I30:I49)</f>
        <v>0</v>
      </c>
      <c r="J50" s="37">
        <f>MAX(J30:J49)</f>
        <v>0</v>
      </c>
      <c r="K50" s="37">
        <f>SUM(K30:K49)</f>
        <v>0</v>
      </c>
      <c r="L50" s="38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 t="str">
        <f>Start!C37</f>
        <v>Jo vd Hanenberg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Start!M37</f>
        <v>16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Start!O37</f>
        <v>16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309" t="str">
        <f>IF(Start!C37&gt;0,Start!C37,"")</f>
        <v>Jo vd Hanenberg</v>
      </c>
      <c r="B68" s="305"/>
      <c r="C68" s="307" t="str">
        <f>IF(B68&gt;0,Start!C8,"")</f>
        <v/>
      </c>
      <c r="D68" s="305"/>
      <c r="E68" s="307" t="str">
        <f>IF(B68&gt;0,ROUNDDOWN(B68/E52*10,0),"")</f>
        <v/>
      </c>
      <c r="F68" s="308" t="str">
        <f t="shared" si="4"/>
        <v/>
      </c>
      <c r="G68" s="309" t="str">
        <f>IF(Start!C37&gt;0,Start!C37,"")</f>
        <v>Jo vd Hanenberg</v>
      </c>
      <c r="H68" s="305"/>
      <c r="I68" s="307" t="str">
        <f>IF(H68&gt;0,Start!C8,"")</f>
        <v/>
      </c>
      <c r="J68" s="305"/>
      <c r="K68" s="307" t="str">
        <f>IF(H68&gt;0,ROUNDDOWN(H68/K52*10,0),"")</f>
        <v/>
      </c>
      <c r="L68" s="308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42" t="s">
        <v>6</v>
      </c>
      <c r="B3" s="43" t="s">
        <v>6</v>
      </c>
      <c r="C3" s="39"/>
      <c r="D3" s="39"/>
      <c r="E3" s="39"/>
      <c r="F3" s="44" t="s">
        <v>20</v>
      </c>
      <c r="G3" s="43">
        <f>Start!C38</f>
        <v>0</v>
      </c>
      <c r="H3" s="39"/>
      <c r="I3" s="45" t="s">
        <v>6</v>
      </c>
      <c r="J3" s="39"/>
      <c r="K3" s="39"/>
      <c r="L3" s="40"/>
    </row>
    <row r="4" spans="1:12" x14ac:dyDescent="0.2">
      <c r="A4" s="46" t="str">
        <f>Start!E22</f>
        <v>1e ronde</v>
      </c>
      <c r="B4" s="39"/>
      <c r="C4" s="47" t="s">
        <v>18</v>
      </c>
      <c r="D4" s="39"/>
      <c r="E4" s="43">
        <f>Start!E38</f>
        <v>0</v>
      </c>
      <c r="F4" s="39"/>
      <c r="G4" s="46" t="str">
        <f>Start!G22</f>
        <v>2e ronde</v>
      </c>
      <c r="H4" s="39"/>
      <c r="I4" s="47" t="s">
        <v>18</v>
      </c>
      <c r="J4" s="39"/>
      <c r="K4" s="43">
        <f>Start!G38</f>
        <v>0</v>
      </c>
      <c r="L4" s="40"/>
    </row>
    <row r="5" spans="1:12" x14ac:dyDescent="0.2">
      <c r="A5" s="48" t="s">
        <v>19</v>
      </c>
      <c r="B5" s="49" t="s">
        <v>12</v>
      </c>
      <c r="C5" s="49" t="s">
        <v>13</v>
      </c>
      <c r="D5" s="49" t="s">
        <v>14</v>
      </c>
      <c r="E5" s="49" t="s">
        <v>15</v>
      </c>
      <c r="F5" s="49" t="s">
        <v>16</v>
      </c>
      <c r="G5" s="50" t="s">
        <v>19</v>
      </c>
      <c r="H5" s="49" t="s">
        <v>12</v>
      </c>
      <c r="I5" s="49" t="s">
        <v>13</v>
      </c>
      <c r="J5" s="49" t="s">
        <v>14</v>
      </c>
      <c r="K5" s="49" t="s">
        <v>15</v>
      </c>
      <c r="L5" s="49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35" t="str">
        <f>IF(B6&gt;0,ROUNDDOWN(B6/E4*10,0),"")</f>
        <v/>
      </c>
      <c r="F6" s="36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35" t="str">
        <f>IF(H6&gt;0,ROUNDDOWN(H6/K4*10,0),"")</f>
        <v/>
      </c>
      <c r="L6" s="36" t="str">
        <f>IF(H6&gt;0,H6/I6,"")</f>
        <v/>
      </c>
    </row>
    <row r="7" spans="1:12" x14ac:dyDescent="0.2">
      <c r="A7" s="41" t="str">
        <f>IF(Start!C24&gt;0,Start!C24,"")</f>
        <v>Henk Baron</v>
      </c>
      <c r="B7" s="11"/>
      <c r="C7" s="52" t="str">
        <f>IF(B7&gt;0,Start!C8,"")</f>
        <v/>
      </c>
      <c r="D7" s="11"/>
      <c r="E7" s="35" t="str">
        <f>IF(B7&gt;0,ROUNDDOWN(B7/E4*10,0),"")</f>
        <v/>
      </c>
      <c r="F7" s="36" t="str">
        <f>IF(B7&gt;0,B7/C7,"")</f>
        <v/>
      </c>
      <c r="G7" s="41" t="str">
        <f>IF(Start!C24&gt;0,Start!C24,"")</f>
        <v>Henk Baron</v>
      </c>
      <c r="H7" s="11"/>
      <c r="I7" s="52" t="str">
        <f>IF(H7&gt;0,Start!C8,"")</f>
        <v/>
      </c>
      <c r="J7" s="11"/>
      <c r="K7" s="35" t="str">
        <f>IF(H7&gt;0,ROUNDDOWN(H7/K4*10,0),"")</f>
        <v/>
      </c>
      <c r="L7" s="36" t="str">
        <f>IF(H7&gt;0,H7/I7,"")</f>
        <v/>
      </c>
    </row>
    <row r="8" spans="1:12" x14ac:dyDescent="0.2">
      <c r="A8" s="41" t="str">
        <f>IF(Start!C25&gt;0,Start!C25,"")</f>
        <v>Cor vd Berg</v>
      </c>
      <c r="B8" s="11"/>
      <c r="C8" s="52" t="str">
        <f>IF(B8&gt;0,Start!C8,"")</f>
        <v/>
      </c>
      <c r="D8" s="11"/>
      <c r="E8" s="35" t="str">
        <f>IF(B8&gt;0,ROUNDDOWN(B8/E4*10,0),"")</f>
        <v/>
      </c>
      <c r="F8" s="36" t="str">
        <f t="shared" ref="F8:F25" si="0">IF(B8&gt;0,B8/C8,"")</f>
        <v/>
      </c>
      <c r="G8" s="41" t="str">
        <f>IF(Start!C25&gt;0,Start!C25,"")</f>
        <v>Cor vd Berg</v>
      </c>
      <c r="H8" s="11"/>
      <c r="I8" s="52" t="str">
        <f>IF(H8&gt;0,Start!C8,"")</f>
        <v/>
      </c>
      <c r="J8" s="11"/>
      <c r="K8" s="35" t="str">
        <f>IF(H8&gt;0,ROUNDDOWN(H8/K4*10,0),"")</f>
        <v/>
      </c>
      <c r="L8" s="36" t="str">
        <f t="shared" ref="L8:L25" si="1">IF(H8&gt;0,H8/I8,"")</f>
        <v/>
      </c>
    </row>
    <row r="9" spans="1:12" x14ac:dyDescent="0.2">
      <c r="A9" s="41" t="str">
        <f>IF(Start!C26&gt;0,Start!C26,"")</f>
        <v>Daan Bergink</v>
      </c>
      <c r="B9" s="11"/>
      <c r="C9" s="52" t="str">
        <f>IF(B9&gt;0,Start!C8,"")</f>
        <v/>
      </c>
      <c r="D9" s="11"/>
      <c r="E9" s="35" t="str">
        <f>IF(B9&gt;0,ROUNDDOWN(B9/E4*10,0),"")</f>
        <v/>
      </c>
      <c r="F9" s="36" t="str">
        <f t="shared" si="0"/>
        <v/>
      </c>
      <c r="G9" s="41" t="str">
        <f>IF(Start!C26&gt;0,Start!C26,"")</f>
        <v>Daan Bergink</v>
      </c>
      <c r="H9" s="11"/>
      <c r="I9" s="52" t="str">
        <f>IF(H9&gt;0,Start!C8,"")</f>
        <v/>
      </c>
      <c r="J9" s="11"/>
      <c r="K9" s="35" t="str">
        <f>IF(H9&gt;0,ROUNDDOWN(H9/K4*10,0),"")</f>
        <v/>
      </c>
      <c r="L9" s="36" t="str">
        <f t="shared" si="1"/>
        <v/>
      </c>
    </row>
    <row r="10" spans="1:12" x14ac:dyDescent="0.2">
      <c r="A10" s="41" t="str">
        <f>IF(Start!C27&gt;0,Start!C27,"")</f>
        <v>Luciën Bressers</v>
      </c>
      <c r="B10" s="11"/>
      <c r="C10" s="52" t="str">
        <f>IF(B10&gt;0,Start!C8,"")</f>
        <v/>
      </c>
      <c r="D10" s="11"/>
      <c r="E10" s="35" t="str">
        <f>IF(B10&gt;0,ROUNDDOWN(B10/E4*10,0),"")</f>
        <v/>
      </c>
      <c r="F10" s="36" t="str">
        <f t="shared" si="0"/>
        <v/>
      </c>
      <c r="G10" s="41" t="str">
        <f>IF(Start!C27&gt;0,Start!C27,"")</f>
        <v>Luciën Bressers</v>
      </c>
      <c r="H10" s="11"/>
      <c r="I10" s="52" t="str">
        <f>IF(H10&gt;0,Start!C8,"")</f>
        <v/>
      </c>
      <c r="J10" s="11"/>
      <c r="K10" s="35" t="str">
        <f>IF(H10&gt;0,ROUNDDOWN(H10/K4*10,0),"")</f>
        <v/>
      </c>
      <c r="L10" s="36" t="str">
        <f t="shared" si="1"/>
        <v/>
      </c>
    </row>
    <row r="11" spans="1:12" x14ac:dyDescent="0.2">
      <c r="A11" s="41" t="str">
        <f>IF(Start!C28&gt;0,Start!C28,"")</f>
        <v>Harrie Hanegraaf</v>
      </c>
      <c r="B11" s="11"/>
      <c r="C11" s="52" t="str">
        <f>IF(B11&gt;0,Start!C8,"")</f>
        <v/>
      </c>
      <c r="D11" s="11"/>
      <c r="E11" s="35" t="str">
        <f>IF(B11&gt;0,ROUNDDOWN(B11/E4*10,0),"")</f>
        <v/>
      </c>
      <c r="F11" s="36" t="str">
        <f t="shared" si="0"/>
        <v/>
      </c>
      <c r="G11" s="41" t="str">
        <f>IF(Start!C28&gt;0,Start!C28,"")</f>
        <v>Harrie Hanegraaf</v>
      </c>
      <c r="H11" s="11"/>
      <c r="I11" s="52" t="str">
        <f>IF(H11&gt;0,Start!C8,"")</f>
        <v/>
      </c>
      <c r="J11" s="11"/>
      <c r="K11" s="35" t="str">
        <f>IF(H11&gt;0,ROUNDDOWN(H11/K4*10,0),"")</f>
        <v/>
      </c>
      <c r="L11" s="36" t="str">
        <f t="shared" si="1"/>
        <v/>
      </c>
    </row>
    <row r="12" spans="1:12" x14ac:dyDescent="0.2">
      <c r="A12" s="41" t="str">
        <f>IF(Start!C29&gt;0,Start!C29,"")</f>
        <v>Tonnie vd Oetelaar</v>
      </c>
      <c r="B12" s="11"/>
      <c r="C12" s="52" t="str">
        <f>IF(B12&gt;0,Start!C8,"")</f>
        <v/>
      </c>
      <c r="D12" s="11"/>
      <c r="E12" s="35" t="str">
        <f>IF(B12&gt;0,ROUNDDOWN(B12/E4*10,0),"")</f>
        <v/>
      </c>
      <c r="F12" s="36" t="str">
        <f t="shared" si="0"/>
        <v/>
      </c>
      <c r="G12" s="41" t="str">
        <f>IF(Start!C29&gt;0,Start!C29,"")</f>
        <v>Tonnie vd Oetelaar</v>
      </c>
      <c r="H12" s="11"/>
      <c r="I12" s="52" t="str">
        <f>IF(H12&gt;0,Start!C8,"")</f>
        <v/>
      </c>
      <c r="J12" s="11"/>
      <c r="K12" s="35" t="str">
        <f>IF(H12&gt;0,ROUNDDOWN(H12/K4*10,0),"")</f>
        <v/>
      </c>
      <c r="L12" s="36" t="str">
        <f t="shared" si="1"/>
        <v/>
      </c>
    </row>
    <row r="13" spans="1:12" x14ac:dyDescent="0.2">
      <c r="A13" s="41" t="str">
        <f>IF(Start!C30&gt;0,Start!C30,"")</f>
        <v>Leo Pijnenburg</v>
      </c>
      <c r="B13" s="11"/>
      <c r="C13" s="52" t="str">
        <f>IF(B13&gt;0,Start!C8,"")</f>
        <v/>
      </c>
      <c r="D13" s="11"/>
      <c r="E13" s="35" t="str">
        <f>IF(B13&gt;0,ROUNDDOWN(B13/E4*10,0),"")</f>
        <v/>
      </c>
      <c r="F13" s="36" t="str">
        <f t="shared" si="0"/>
        <v/>
      </c>
      <c r="G13" s="41" t="str">
        <f>IF(Start!C30&gt;0,Start!C30,"")</f>
        <v>Leo Pijnenburg</v>
      </c>
      <c r="H13" s="11"/>
      <c r="I13" s="52" t="str">
        <f>IF(H13&gt;0,Start!C8,"")</f>
        <v/>
      </c>
      <c r="J13" s="11"/>
      <c r="K13" s="35" t="str">
        <f>IF(H13&gt;0,ROUNDDOWN(H13/K4*10,0),"")</f>
        <v/>
      </c>
      <c r="L13" s="36" t="str">
        <f t="shared" si="1"/>
        <v/>
      </c>
    </row>
    <row r="14" spans="1:12" x14ac:dyDescent="0.2">
      <c r="A14" s="41" t="str">
        <f>IF(Start!C31&gt;0,Start!C31,"")</f>
        <v>Piet Smits</v>
      </c>
      <c r="B14" s="11"/>
      <c r="C14" s="52" t="str">
        <f>IF(B14&gt;0,Start!C8,"")</f>
        <v/>
      </c>
      <c r="D14" s="11"/>
      <c r="E14" s="35" t="str">
        <f>IF(B14&gt;0,ROUNDDOWN(B14/E4*10,0),"")</f>
        <v/>
      </c>
      <c r="F14" s="36" t="str">
        <f t="shared" si="0"/>
        <v/>
      </c>
      <c r="G14" s="41" t="str">
        <f>IF(Start!C31&gt;0,Start!C31,"")</f>
        <v>Piet Smits</v>
      </c>
      <c r="H14" s="11"/>
      <c r="I14" s="52" t="str">
        <f>IF(H14&gt;0,Start!C8,"")</f>
        <v/>
      </c>
      <c r="J14" s="11"/>
      <c r="K14" s="35" t="str">
        <f>IF(H14&gt;0,ROUNDDOWN(H14/K4*10,0),"")</f>
        <v/>
      </c>
      <c r="L14" s="36" t="str">
        <f t="shared" si="1"/>
        <v/>
      </c>
    </row>
    <row r="15" spans="1:12" x14ac:dyDescent="0.2">
      <c r="A15" s="41" t="str">
        <f>IF(Start!C32&gt;0,Start!C32,"")</f>
        <v>Frans vd Spank</v>
      </c>
      <c r="B15" s="11"/>
      <c r="C15" s="52" t="str">
        <f>IF(B15&gt;0,Start!C8,"")</f>
        <v/>
      </c>
      <c r="D15" s="11"/>
      <c r="E15" s="35" t="str">
        <f>IF(B15&gt;0,ROUNDDOWN(B15/E4*10,0),"")</f>
        <v/>
      </c>
      <c r="F15" s="36" t="str">
        <f t="shared" si="0"/>
        <v/>
      </c>
      <c r="G15" s="41" t="str">
        <f>IF(Start!C32&gt;0,Start!C32,"")</f>
        <v>Frans vd Spank</v>
      </c>
      <c r="H15" s="11"/>
      <c r="I15" s="52" t="str">
        <f>IF(H15&gt;0,Start!C8,"")</f>
        <v/>
      </c>
      <c r="J15" s="11"/>
      <c r="K15" s="35" t="str">
        <f>IF(H15&gt;0,ROUNDDOWN(H15/K4*10,0),"")</f>
        <v/>
      </c>
      <c r="L15" s="36" t="str">
        <f t="shared" si="1"/>
        <v/>
      </c>
    </row>
    <row r="16" spans="1:12" x14ac:dyDescent="0.2">
      <c r="A16" s="41" t="str">
        <f>IF(Start!C33&gt;0,Start!C33,"")</f>
        <v>Patrick vd Spank</v>
      </c>
      <c r="B16" s="11"/>
      <c r="C16" s="52" t="str">
        <f>IF(B16&gt;0,Start!C8,"")</f>
        <v/>
      </c>
      <c r="D16" s="11"/>
      <c r="E16" s="35" t="str">
        <f>IF(B16&gt;0,ROUNDDOWN(B16/E4*10,0),"")</f>
        <v/>
      </c>
      <c r="F16" s="36" t="str">
        <f t="shared" si="0"/>
        <v/>
      </c>
      <c r="G16" s="41" t="str">
        <f>IF(Start!C33&gt;0,Start!C33,"")</f>
        <v>Patrick vd Spank</v>
      </c>
      <c r="H16" s="11"/>
      <c r="I16" s="52" t="str">
        <f>IF(H16&gt;0,Start!C8,"")</f>
        <v/>
      </c>
      <c r="J16" s="11"/>
      <c r="K16" s="35" t="str">
        <f>IF(H16&gt;0,ROUNDDOWN(H16/K4*10,0),"")</f>
        <v/>
      </c>
      <c r="L16" s="36" t="str">
        <f t="shared" si="1"/>
        <v/>
      </c>
    </row>
    <row r="17" spans="1:12" x14ac:dyDescent="0.2">
      <c r="A17" s="41" t="str">
        <f>IF(Start!C34&gt;0,Start!C34,"")</f>
        <v>Piet Theijssen</v>
      </c>
      <c r="B17" s="11"/>
      <c r="C17" s="52" t="str">
        <f>IF(B17&gt;0,Start!C8,"")</f>
        <v/>
      </c>
      <c r="D17" s="11"/>
      <c r="E17" s="35" t="str">
        <f>IF(B17&gt;0,ROUNDDOWN(B17/E4*10,0),"")</f>
        <v/>
      </c>
      <c r="F17" s="36" t="str">
        <f t="shared" si="0"/>
        <v/>
      </c>
      <c r="G17" s="41" t="str">
        <f>IF(Start!C34&gt;0,Start!C34,"")</f>
        <v>Piet Theijssen</v>
      </c>
      <c r="H17" s="11"/>
      <c r="I17" s="52" t="str">
        <f>IF(H17&gt;0,Start!C8,"")</f>
        <v/>
      </c>
      <c r="J17" s="11"/>
      <c r="K17" s="35" t="str">
        <f>IF(H17&gt;0,ROUNDDOWN(H17/K4*10,0),"")</f>
        <v/>
      </c>
      <c r="L17" s="36" t="str">
        <f t="shared" si="1"/>
        <v/>
      </c>
    </row>
    <row r="18" spans="1:12" x14ac:dyDescent="0.2">
      <c r="A18" s="41" t="str">
        <f>IF(Start!C35&gt;0,Start!C35,"")</f>
        <v>William Verhoeven</v>
      </c>
      <c r="B18" s="11"/>
      <c r="C18" s="52" t="str">
        <f>IF(B18&gt;0,Start!C8,"")</f>
        <v/>
      </c>
      <c r="D18" s="11"/>
      <c r="E18" s="35" t="str">
        <f>IF(B18&gt;0,ROUNDDOWN(B18/E4*10,0),"")</f>
        <v/>
      </c>
      <c r="F18" s="36" t="str">
        <f t="shared" si="0"/>
        <v/>
      </c>
      <c r="G18" s="41" t="str">
        <f>IF(Start!C35&gt;0,Start!C35,"")</f>
        <v>William Verhoeven</v>
      </c>
      <c r="H18" s="11"/>
      <c r="I18" s="52" t="str">
        <f>IF(H18&gt;0,Start!C8,"")</f>
        <v/>
      </c>
      <c r="J18" s="11"/>
      <c r="K18" s="35" t="str">
        <f>IF(H18&gt;0,ROUNDDOWN(H18/K4*10,0),"")</f>
        <v/>
      </c>
      <c r="L18" s="36" t="str">
        <f t="shared" si="1"/>
        <v/>
      </c>
    </row>
    <row r="19" spans="1:12" x14ac:dyDescent="0.2">
      <c r="A19" s="41" t="str">
        <f>IF(Start!C36&gt;0,Start!C36,"")</f>
        <v>Jan Vloet</v>
      </c>
      <c r="B19" s="11"/>
      <c r="C19" s="52" t="str">
        <f>IF(B19&gt;0,Start!C8,"")</f>
        <v/>
      </c>
      <c r="D19" s="11"/>
      <c r="E19" s="35" t="str">
        <f>IF(B19&gt;0,ROUNDDOWN(B19/E4*10,0),"")</f>
        <v/>
      </c>
      <c r="F19" s="36" t="str">
        <f t="shared" si="0"/>
        <v/>
      </c>
      <c r="G19" s="41" t="str">
        <f>IF(Start!C36&gt;0,Start!C36,"")</f>
        <v>Jan Vloet</v>
      </c>
      <c r="H19" s="11"/>
      <c r="I19" s="52" t="str">
        <f>IF(H19&gt;0,Start!C8,"")</f>
        <v/>
      </c>
      <c r="J19" s="11"/>
      <c r="K19" s="35" t="str">
        <f>IF(H19&gt;0,ROUNDDOWN(H19/K4*10,0),"")</f>
        <v/>
      </c>
      <c r="L19" s="36" t="str">
        <f t="shared" si="1"/>
        <v/>
      </c>
    </row>
    <row r="20" spans="1:12" x14ac:dyDescent="0.2">
      <c r="A20" s="41" t="str">
        <f>IF(Start!C37&gt;0,Start!C37,"")</f>
        <v>Jo vd Hanenberg</v>
      </c>
      <c r="B20" s="11"/>
      <c r="C20" s="52" t="str">
        <f>IF(B20&gt;0,Start!C8,"")</f>
        <v/>
      </c>
      <c r="D20" s="11"/>
      <c r="E20" s="35" t="str">
        <f>IF(B20&gt;0,ROUNDDOWN(B20/E4*10,0),"")</f>
        <v/>
      </c>
      <c r="F20" s="36" t="str">
        <f t="shared" si="0"/>
        <v/>
      </c>
      <c r="G20" s="41" t="str">
        <f>IF(Start!C37&gt;0,Start!C37,"")</f>
        <v>Jo vd Hanenberg</v>
      </c>
      <c r="H20" s="11"/>
      <c r="I20" s="52" t="str">
        <f>IF(H20&gt;0,Start!C8,"")</f>
        <v/>
      </c>
      <c r="J20" s="11"/>
      <c r="K20" s="35" t="str">
        <f>IF(H20&gt;0,ROUNDDOWN(H20/K4*10,0),"")</f>
        <v/>
      </c>
      <c r="L20" s="36" t="str">
        <f t="shared" si="1"/>
        <v/>
      </c>
    </row>
    <row r="21" spans="1:12" x14ac:dyDescent="0.2">
      <c r="A21" s="310" t="str">
        <f>IF(Start!C38&gt;0,Start!C38,"")</f>
        <v/>
      </c>
      <c r="B21" s="305"/>
      <c r="C21" s="307" t="str">
        <f>IF(B21&gt;0,Start!C8,"")</f>
        <v/>
      </c>
      <c r="D21" s="305"/>
      <c r="E21" s="307" t="str">
        <f>IF(B21&gt;0,ROUNDDOWN(B21/E4*10,0),"")</f>
        <v/>
      </c>
      <c r="F21" s="308" t="str">
        <f t="shared" si="0"/>
        <v/>
      </c>
      <c r="G21" s="310" t="str">
        <f>IF(Start!C38&gt;0,Start!C38,"")</f>
        <v/>
      </c>
      <c r="H21" s="305"/>
      <c r="I21" s="307" t="str">
        <f>IF(H21&gt;0,Start!C8,"")</f>
        <v/>
      </c>
      <c r="J21" s="305"/>
      <c r="K21" s="307" t="str">
        <f>IF(H21&gt;0,ROUNDDOWN(H21/K4*10,0),"")</f>
        <v/>
      </c>
      <c r="L21" s="308" t="str">
        <f t="shared" si="1"/>
        <v/>
      </c>
    </row>
    <row r="22" spans="1:12" x14ac:dyDescent="0.2">
      <c r="A22" s="41" t="str">
        <f>IF(Start!C39&gt;0,Start!C39,"")</f>
        <v/>
      </c>
      <c r="B22" s="11"/>
      <c r="C22" s="52" t="str">
        <f>IF(B22&gt;0,Start!C8,"")</f>
        <v/>
      </c>
      <c r="D22" s="11"/>
      <c r="E22" s="35" t="str">
        <f>IF(B22&gt;0,ROUNDDOWN(B22/E4*10,0),"")</f>
        <v/>
      </c>
      <c r="F22" s="36" t="str">
        <f t="shared" si="0"/>
        <v/>
      </c>
      <c r="G22" s="41" t="str">
        <f>IF(Start!C39&gt;0,Start!C39,"")</f>
        <v/>
      </c>
      <c r="H22" s="11"/>
      <c r="I22" s="52" t="str">
        <f>IF(H22&gt;0,Start!C8,"")</f>
        <v/>
      </c>
      <c r="J22" s="11"/>
      <c r="K22" s="35" t="str">
        <f>IF(H22&gt;0,ROUNDDOWN(H22/K4*10,0),"")</f>
        <v/>
      </c>
      <c r="L22" s="36" t="str">
        <f t="shared" si="1"/>
        <v/>
      </c>
    </row>
    <row r="23" spans="1:12" x14ac:dyDescent="0.2">
      <c r="A23" s="41" t="str">
        <f>IF(Start!C40&gt;0,Start!C40,"")</f>
        <v/>
      </c>
      <c r="B23" s="11"/>
      <c r="C23" s="52" t="str">
        <f>IF(B23&gt;0,Start!C8,"")</f>
        <v/>
      </c>
      <c r="D23" s="11"/>
      <c r="E23" s="35" t="str">
        <f>IF(B23&gt;0,ROUNDDOWN(B23/E4*10,0),"")</f>
        <v/>
      </c>
      <c r="F23" s="36" t="str">
        <f t="shared" si="0"/>
        <v/>
      </c>
      <c r="G23" s="41" t="str">
        <f>IF(Start!C40&gt;0,Start!C40,"")</f>
        <v/>
      </c>
      <c r="H23" s="11"/>
      <c r="I23" s="52" t="str">
        <f>IF(H23&gt;0,Start!C8,"")</f>
        <v/>
      </c>
      <c r="J23" s="11"/>
      <c r="K23" s="35" t="str">
        <f>IF(H23&gt;0,ROUNDDOWN(H23/K4*10,0),"")</f>
        <v/>
      </c>
      <c r="L23" s="36" t="str">
        <f t="shared" si="1"/>
        <v/>
      </c>
    </row>
    <row r="24" spans="1:12" x14ac:dyDescent="0.2">
      <c r="A24" s="41" t="str">
        <f>IF(Start!C41&gt;0,Start!C41,"")</f>
        <v/>
      </c>
      <c r="B24" s="11"/>
      <c r="C24" s="52" t="str">
        <f>IF(B24&gt;0,Start!C8,"")</f>
        <v/>
      </c>
      <c r="D24" s="11"/>
      <c r="E24" s="35" t="str">
        <f>IF(B24&gt;0,ROUNDDOWN(B24/E4*10,0),"")</f>
        <v/>
      </c>
      <c r="F24" s="36" t="str">
        <f t="shared" si="0"/>
        <v/>
      </c>
      <c r="G24" s="41" t="str">
        <f>IF(Start!C41&gt;0,Start!C41,"")</f>
        <v/>
      </c>
      <c r="H24" s="11"/>
      <c r="I24" s="52" t="str">
        <f>IF(H24&gt;0,Start!C8,"")</f>
        <v/>
      </c>
      <c r="J24" s="11"/>
      <c r="K24" s="35" t="str">
        <f>IF(H24&gt;0,ROUNDDOWN(H24/K4*10,0),"")</f>
        <v/>
      </c>
      <c r="L24" s="36" t="str">
        <f t="shared" si="1"/>
        <v/>
      </c>
    </row>
    <row r="25" spans="1:12" x14ac:dyDescent="0.2">
      <c r="A25" s="41" t="str">
        <f>IF(Start!C42&gt;0,Start!C42,"")</f>
        <v/>
      </c>
      <c r="B25" s="11"/>
      <c r="C25" s="52" t="str">
        <f>IF(B25&gt;0,Start!C8,"")</f>
        <v/>
      </c>
      <c r="D25" s="11"/>
      <c r="E25" s="35" t="str">
        <f>IF(B25&gt;0,ROUNDDOWN(B25/E4*10,0),"")</f>
        <v/>
      </c>
      <c r="F25" s="36" t="str">
        <f t="shared" si="0"/>
        <v/>
      </c>
      <c r="G25" s="41" t="str">
        <f>IF(Start!C42&gt;0,Start!C42,"")</f>
        <v/>
      </c>
      <c r="H25" s="11"/>
      <c r="I25" s="52" t="str">
        <f>IF(H25&gt;0,Start!C8,"")</f>
        <v/>
      </c>
      <c r="J25" s="11"/>
      <c r="K25" s="35" t="str">
        <f>IF(H25&gt;0,ROUNDDOWN(H25/K4*10,0),"")</f>
        <v/>
      </c>
      <c r="L25" s="36" t="str">
        <f t="shared" si="1"/>
        <v/>
      </c>
    </row>
    <row r="26" spans="1:12" x14ac:dyDescent="0.2">
      <c r="A26" s="48" t="s">
        <v>17</v>
      </c>
      <c r="B26" s="37">
        <f>SUM(B6:B25)</f>
        <v>0</v>
      </c>
      <c r="C26" s="37">
        <f>SUM(C6:C25)</f>
        <v>0</v>
      </c>
      <c r="D26" s="37">
        <f>MAX(D6:D25)</f>
        <v>0</v>
      </c>
      <c r="E26" s="37">
        <f>SUM(E6:E25)</f>
        <v>0</v>
      </c>
      <c r="F26" s="38" t="str">
        <f>IF(B26&gt;0,B26/C26,"")</f>
        <v/>
      </c>
      <c r="G26" s="48" t="s">
        <v>17</v>
      </c>
      <c r="H26" s="37">
        <f>SUM(H6:H25)</f>
        <v>0</v>
      </c>
      <c r="I26" s="37">
        <f>SUM(I6:I25)</f>
        <v>0</v>
      </c>
      <c r="J26" s="37">
        <f>MAX(J6:J25)</f>
        <v>0</v>
      </c>
      <c r="K26" s="37">
        <f>SUM(K6:K25)</f>
        <v>0</v>
      </c>
      <c r="L26" s="38" t="str">
        <f>IF(H26&gt;0,H26/I26,"")</f>
        <v/>
      </c>
    </row>
    <row r="27" spans="1:12" x14ac:dyDescent="0.2">
      <c r="A27" s="42" t="s">
        <v>6</v>
      </c>
      <c r="B27" s="43" t="s">
        <v>6</v>
      </c>
      <c r="C27" s="39"/>
      <c r="D27" s="39"/>
      <c r="E27" s="39"/>
      <c r="F27" s="44" t="s">
        <v>20</v>
      </c>
      <c r="G27" s="43">
        <f>Start!C38</f>
        <v>0</v>
      </c>
      <c r="H27" s="39"/>
      <c r="I27" s="45" t="s">
        <v>6</v>
      </c>
      <c r="J27" s="39"/>
      <c r="K27" s="39"/>
      <c r="L27" s="40"/>
    </row>
    <row r="28" spans="1:12" x14ac:dyDescent="0.2">
      <c r="A28" s="46" t="str">
        <f>Start!I22</f>
        <v>3e ronde</v>
      </c>
      <c r="B28" s="39"/>
      <c r="C28" s="47" t="s">
        <v>18</v>
      </c>
      <c r="D28" s="39"/>
      <c r="E28" s="43">
        <f>Start!I38</f>
        <v>0</v>
      </c>
      <c r="F28" s="39"/>
      <c r="G28" s="46" t="str">
        <f>Start!K22</f>
        <v>4e ronde</v>
      </c>
      <c r="H28" s="39"/>
      <c r="I28" s="47" t="s">
        <v>18</v>
      </c>
      <c r="J28" s="39"/>
      <c r="K28" s="43">
        <f>Start!K38</f>
        <v>0</v>
      </c>
      <c r="L28" s="40"/>
    </row>
    <row r="29" spans="1:12" x14ac:dyDescent="0.2">
      <c r="A29" s="48" t="s">
        <v>19</v>
      </c>
      <c r="B29" s="49" t="s">
        <v>12</v>
      </c>
      <c r="C29" s="49" t="s">
        <v>13</v>
      </c>
      <c r="D29" s="49" t="s">
        <v>14</v>
      </c>
      <c r="E29" s="49" t="s">
        <v>15</v>
      </c>
      <c r="F29" s="49" t="s">
        <v>16</v>
      </c>
      <c r="G29" s="50" t="s">
        <v>19</v>
      </c>
      <c r="H29" s="49" t="s">
        <v>12</v>
      </c>
      <c r="I29" s="49" t="s">
        <v>13</v>
      </c>
      <c r="J29" s="49" t="s">
        <v>14</v>
      </c>
      <c r="K29" s="49" t="s">
        <v>15</v>
      </c>
      <c r="L29" s="49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35" t="str">
        <f>IF(B30&gt;0,ROUNDDOWN(B30/E28*10,0),"")</f>
        <v/>
      </c>
      <c r="F30" s="36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35" t="str">
        <f>IF(H30&gt;0,ROUNDDOWN(H30/K28*10,0),"")</f>
        <v/>
      </c>
      <c r="L30" s="36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41" t="str">
        <f>IF(Start!C25&gt;0,Start!C25,"")</f>
        <v>Cor vd Berg</v>
      </c>
      <c r="B32" s="11"/>
      <c r="C32" s="52" t="str">
        <f>IF(B32&gt;0,Start!C8,"")</f>
        <v/>
      </c>
      <c r="D32" s="11"/>
      <c r="E32" s="35" t="str">
        <f>IF(B32&gt;0,ROUNDDOWN(B32/E28*10,0),"")</f>
        <v/>
      </c>
      <c r="F32" s="36" t="str">
        <f t="shared" ref="F32:F49" si="2">IF(B32&gt;0,B32/C32,"")</f>
        <v/>
      </c>
      <c r="G32" s="41" t="str">
        <f>IF(Start!C25&gt;0,Start!C25,"")</f>
        <v>Cor vd Berg</v>
      </c>
      <c r="H32" s="11"/>
      <c r="I32" s="52" t="str">
        <f>IF(H32&gt;0,Start!C8,"")</f>
        <v/>
      </c>
      <c r="J32" s="11"/>
      <c r="K32" s="35" t="str">
        <f>IF(H32&gt;0,ROUNDDOWN(H32/K28*10,0),"")</f>
        <v/>
      </c>
      <c r="L32" s="36" t="str">
        <f t="shared" ref="L32:L49" si="3">IF(H32&gt;0,H32/I32,"")</f>
        <v/>
      </c>
    </row>
    <row r="33" spans="1:12" x14ac:dyDescent="0.2">
      <c r="A33" s="41" t="str">
        <f>IF(Start!C26&gt;0,Start!C26,"")</f>
        <v>Daan Bergink</v>
      </c>
      <c r="B33" s="11"/>
      <c r="C33" s="52" t="str">
        <f>IF(B33&gt;0,Start!C8,"")</f>
        <v/>
      </c>
      <c r="D33" s="11"/>
      <c r="E33" s="35" t="str">
        <f>IF(B33&gt;0,ROUNDDOWN(B33/E28*10,0),"")</f>
        <v/>
      </c>
      <c r="F33" s="36" t="str">
        <f t="shared" si="2"/>
        <v/>
      </c>
      <c r="G33" s="41" t="str">
        <f>IF(Start!C26&gt;0,Start!C26,"")</f>
        <v>Daan Bergink</v>
      </c>
      <c r="H33" s="11"/>
      <c r="I33" s="52" t="str">
        <f>IF(H33&gt;0,Start!C8,"")</f>
        <v/>
      </c>
      <c r="J33" s="11"/>
      <c r="K33" s="35" t="str">
        <f>IF(H33&gt;0,ROUNDDOWN(H33/K28*10,0),"")</f>
        <v/>
      </c>
      <c r="L33" s="36" t="str">
        <f t="shared" si="3"/>
        <v/>
      </c>
    </row>
    <row r="34" spans="1:12" x14ac:dyDescent="0.2">
      <c r="A34" s="41" t="str">
        <f>IF(Start!C27&gt;0,Start!C27,"")</f>
        <v>Luciën Bressers</v>
      </c>
      <c r="B34" s="11"/>
      <c r="C34" s="52" t="str">
        <f>IF(B34&gt;0,Start!C8,"")</f>
        <v/>
      </c>
      <c r="D34" s="11"/>
      <c r="E34" s="35" t="str">
        <f>IF(B34&gt;0,ROUNDDOWN(B34/E28*10,0),"")</f>
        <v/>
      </c>
      <c r="F34" s="36" t="str">
        <f t="shared" si="2"/>
        <v/>
      </c>
      <c r="G34" s="41" t="str">
        <f>IF(Start!C27&gt;0,Start!C27,"")</f>
        <v>Luciën Bressers</v>
      </c>
      <c r="H34" s="11"/>
      <c r="I34" s="52" t="str">
        <f>IF(H34&gt;0,Start!C8,"")</f>
        <v/>
      </c>
      <c r="J34" s="11"/>
      <c r="K34" s="35" t="str">
        <f>IF(H34&gt;0,ROUNDDOWN(H34/K28*10,0),"")</f>
        <v/>
      </c>
      <c r="L34" s="36" t="str">
        <f t="shared" si="3"/>
        <v/>
      </c>
    </row>
    <row r="35" spans="1:12" x14ac:dyDescent="0.2">
      <c r="A35" s="41" t="str">
        <f>IF(Start!C28&gt;0,Start!C28,"")</f>
        <v>Harrie Hanegraaf</v>
      </c>
      <c r="B35" s="11"/>
      <c r="C35" s="52" t="str">
        <f>IF(B35&gt;0,Start!C8,"")</f>
        <v/>
      </c>
      <c r="D35" s="11"/>
      <c r="E35" s="35" t="str">
        <f>IF(B35&gt;0,ROUNDDOWN(B35/E28*10,0),"")</f>
        <v/>
      </c>
      <c r="F35" s="36" t="str">
        <f t="shared" si="2"/>
        <v/>
      </c>
      <c r="G35" s="41" t="str">
        <f>IF(Start!C28&gt;0,Start!C28,"")</f>
        <v>Harrie Hanegraaf</v>
      </c>
      <c r="H35" s="11"/>
      <c r="I35" s="52" t="str">
        <f>IF(H35&gt;0,Start!C8,"")</f>
        <v/>
      </c>
      <c r="J35" s="11"/>
      <c r="K35" s="35" t="str">
        <f>IF(H35&gt;0,ROUNDDOWN(H35/K28*10,0),"")</f>
        <v/>
      </c>
      <c r="L35" s="36" t="str">
        <f t="shared" si="3"/>
        <v/>
      </c>
    </row>
    <row r="36" spans="1:12" x14ac:dyDescent="0.2">
      <c r="A36" s="41" t="str">
        <f>IF(Start!C29&gt;0,Start!C29,"")</f>
        <v>Tonnie vd Oetelaar</v>
      </c>
      <c r="B36" s="11"/>
      <c r="C36" s="52" t="str">
        <f>IF(B36&gt;0,Start!C8,"")</f>
        <v/>
      </c>
      <c r="D36" s="11"/>
      <c r="E36" s="35" t="str">
        <f>IF(B36&gt;0,ROUNDDOWN(B36/E28*10,0),"")</f>
        <v/>
      </c>
      <c r="F36" s="36" t="str">
        <f t="shared" si="2"/>
        <v/>
      </c>
      <c r="G36" s="41" t="str">
        <f>IF(Start!C29&gt;0,Start!C29,"")</f>
        <v>Tonnie vd Oetelaar</v>
      </c>
      <c r="H36" s="11"/>
      <c r="I36" s="52" t="str">
        <f>IF(H36&gt;0,Start!C8,"")</f>
        <v/>
      </c>
      <c r="J36" s="11"/>
      <c r="K36" s="35" t="str">
        <f>IF(H36&gt;0,ROUNDDOWN(H36/K28*10,0),"")</f>
        <v/>
      </c>
      <c r="L36" s="36" t="str">
        <f t="shared" si="3"/>
        <v/>
      </c>
    </row>
    <row r="37" spans="1:12" x14ac:dyDescent="0.2">
      <c r="A37" s="41" t="str">
        <f>IF(Start!C30&gt;0,Start!C30,"")</f>
        <v>Leo Pijnenburg</v>
      </c>
      <c r="B37" s="11"/>
      <c r="C37" s="52" t="str">
        <f>IF(B37&gt;0,Start!C8,"")</f>
        <v/>
      </c>
      <c r="D37" s="11"/>
      <c r="E37" s="35" t="str">
        <f>IF(B37&gt;0,ROUNDDOWN(B37/E28*10,0),"")</f>
        <v/>
      </c>
      <c r="F37" s="36" t="str">
        <f t="shared" si="2"/>
        <v/>
      </c>
      <c r="G37" s="41" t="str">
        <f>IF(Start!C30&gt;0,Start!C30,"")</f>
        <v>Leo Pijnenburg</v>
      </c>
      <c r="H37" s="11"/>
      <c r="I37" s="52" t="str">
        <f>IF(H37&gt;0,Start!C8,"")</f>
        <v/>
      </c>
      <c r="J37" s="11"/>
      <c r="K37" s="35" t="str">
        <f>IF(H37&gt;0,ROUNDDOWN(H37/K28*10,0),"")</f>
        <v/>
      </c>
      <c r="L37" s="36" t="str">
        <f t="shared" si="3"/>
        <v/>
      </c>
    </row>
    <row r="38" spans="1:12" x14ac:dyDescent="0.2">
      <c r="A38" s="41" t="str">
        <f>IF(Start!C31&gt;0,Start!C31,"")</f>
        <v>Piet Smits</v>
      </c>
      <c r="B38" s="11"/>
      <c r="C38" s="52" t="str">
        <f>IF(B38&gt;0,Start!C8,"")</f>
        <v/>
      </c>
      <c r="D38" s="11"/>
      <c r="E38" s="35" t="str">
        <f>IF(B38&gt;0,ROUNDDOWN(B38/E28*10,0),"")</f>
        <v/>
      </c>
      <c r="F38" s="36" t="str">
        <f t="shared" si="2"/>
        <v/>
      </c>
      <c r="G38" s="41" t="str">
        <f>IF(Start!C31&gt;0,Start!C31,"")</f>
        <v>Piet Smits</v>
      </c>
      <c r="H38" s="11"/>
      <c r="I38" s="52" t="str">
        <f>IF(H38&gt;0,Start!C8,"")</f>
        <v/>
      </c>
      <c r="J38" s="11"/>
      <c r="K38" s="35" t="str">
        <f>IF(H38&gt;0,ROUNDDOWN(H38/K28*10,0),"")</f>
        <v/>
      </c>
      <c r="L38" s="36" t="str">
        <f t="shared" si="3"/>
        <v/>
      </c>
    </row>
    <row r="39" spans="1:12" x14ac:dyDescent="0.2">
      <c r="A39" s="41" t="str">
        <f>IF(Start!C32&gt;0,Start!C32,"")</f>
        <v>Frans vd Spank</v>
      </c>
      <c r="B39" s="11"/>
      <c r="C39" s="52" t="str">
        <f>IF(B39&gt;0,Start!C8,"")</f>
        <v/>
      </c>
      <c r="D39" s="11"/>
      <c r="E39" s="35" t="str">
        <f>IF(B39&gt;0,ROUNDDOWN(B39/E28*10,0),"")</f>
        <v/>
      </c>
      <c r="F39" s="36" t="str">
        <f t="shared" si="2"/>
        <v/>
      </c>
      <c r="G39" s="41" t="str">
        <f>IF(Start!C32&gt;0,Start!C32,"")</f>
        <v>Frans vd Spank</v>
      </c>
      <c r="H39" s="11"/>
      <c r="I39" s="52" t="str">
        <f>IF(H39&gt;0,Start!C8,"")</f>
        <v/>
      </c>
      <c r="J39" s="11"/>
      <c r="K39" s="35" t="str">
        <f>IF(H39&gt;0,ROUNDDOWN(H39/K28*10,0),"")</f>
        <v/>
      </c>
      <c r="L39" s="36" t="str">
        <f t="shared" si="3"/>
        <v/>
      </c>
    </row>
    <row r="40" spans="1:12" x14ac:dyDescent="0.2">
      <c r="A40" s="41" t="str">
        <f>IF(Start!C33&gt;0,Start!C33,"")</f>
        <v>Patrick vd Spank</v>
      </c>
      <c r="B40" s="11"/>
      <c r="C40" s="52" t="str">
        <f>IF(B40&gt;0,Start!C8,"")</f>
        <v/>
      </c>
      <c r="D40" s="11"/>
      <c r="E40" s="35" t="str">
        <f>IF(B40&gt;0,ROUNDDOWN(B40/E28*10,0),"")</f>
        <v/>
      </c>
      <c r="F40" s="36" t="str">
        <f t="shared" si="2"/>
        <v/>
      </c>
      <c r="G40" s="41" t="str">
        <f>IF(Start!C33&gt;0,Start!C33,"")</f>
        <v>Patrick vd Spank</v>
      </c>
      <c r="H40" s="11"/>
      <c r="I40" s="52" t="str">
        <f>IF(H40&gt;0,Start!C8,"")</f>
        <v/>
      </c>
      <c r="J40" s="11"/>
      <c r="K40" s="35" t="str">
        <f>IF(H40&gt;0,ROUNDDOWN(H40/K28*10,0),"")</f>
        <v/>
      </c>
      <c r="L40" s="36" t="str">
        <f t="shared" si="3"/>
        <v/>
      </c>
    </row>
    <row r="41" spans="1:12" x14ac:dyDescent="0.2">
      <c r="A41" s="41" t="str">
        <f>IF(Start!C34&gt;0,Start!C34,"")</f>
        <v>Piet Theijssen</v>
      </c>
      <c r="B41" s="11"/>
      <c r="C41" s="52" t="str">
        <f>IF(B41&gt;0,Start!C8,"")</f>
        <v/>
      </c>
      <c r="D41" s="11"/>
      <c r="E41" s="35" t="str">
        <f>IF(B41&gt;0,ROUNDDOWN(B41/E28*10,0),"")</f>
        <v/>
      </c>
      <c r="F41" s="36" t="str">
        <f t="shared" si="2"/>
        <v/>
      </c>
      <c r="G41" s="41" t="str">
        <f>IF(Start!C34&gt;0,Start!C34,"")</f>
        <v>Piet Theijssen</v>
      </c>
      <c r="H41" s="11"/>
      <c r="I41" s="52" t="str">
        <f>IF(H41&gt;0,Start!C8,"")</f>
        <v/>
      </c>
      <c r="J41" s="11"/>
      <c r="K41" s="35" t="str">
        <f>IF(H41&gt;0,ROUNDDOWN(H41/K28*10,0),"")</f>
        <v/>
      </c>
      <c r="L41" s="36" t="str">
        <f t="shared" si="3"/>
        <v/>
      </c>
    </row>
    <row r="42" spans="1:12" x14ac:dyDescent="0.2">
      <c r="A42" s="41" t="str">
        <f>IF(Start!C35&gt;0,Start!C35,"")</f>
        <v>William Verhoeven</v>
      </c>
      <c r="B42" s="11"/>
      <c r="C42" s="52" t="str">
        <f>IF(B42&gt;0,Start!C8,"")</f>
        <v/>
      </c>
      <c r="D42" s="11"/>
      <c r="E42" s="35" t="str">
        <f>IF(B42&gt;0,ROUNDDOWN(B42/E28*10,0),"")</f>
        <v/>
      </c>
      <c r="F42" s="36" t="str">
        <f t="shared" si="2"/>
        <v/>
      </c>
      <c r="G42" s="41" t="str">
        <f>IF(Start!C35&gt;0,Start!C35,"")</f>
        <v>William Verhoeven</v>
      </c>
      <c r="H42" s="11"/>
      <c r="I42" s="52" t="str">
        <f>IF(H42&gt;0,Start!C8,"")</f>
        <v/>
      </c>
      <c r="J42" s="11"/>
      <c r="K42" s="35" t="str">
        <f>IF(H42&gt;0,ROUNDDOWN(H42/K28*10,0),"")</f>
        <v/>
      </c>
      <c r="L42" s="36" t="str">
        <f t="shared" si="3"/>
        <v/>
      </c>
    </row>
    <row r="43" spans="1:12" x14ac:dyDescent="0.2">
      <c r="A43" s="41" t="str">
        <f>IF(Start!C36&gt;0,Start!C36,"")</f>
        <v>Jan Vloet</v>
      </c>
      <c r="B43" s="11"/>
      <c r="C43" s="52" t="str">
        <f>IF(B43&gt;0,Start!C8,"")</f>
        <v/>
      </c>
      <c r="D43" s="11"/>
      <c r="E43" s="35" t="str">
        <f>IF(B43&gt;0,ROUNDDOWN(B43/E28*10,0),"")</f>
        <v/>
      </c>
      <c r="F43" s="36" t="str">
        <f t="shared" si="2"/>
        <v/>
      </c>
      <c r="G43" s="41" t="str">
        <f>IF(Start!C36&gt;0,Start!C36,"")</f>
        <v>Jan Vloet</v>
      </c>
      <c r="H43" s="11"/>
      <c r="I43" s="52" t="str">
        <f>IF(H43&gt;0,Start!C8,"")</f>
        <v/>
      </c>
      <c r="J43" s="11"/>
      <c r="K43" s="35" t="str">
        <f>IF(H43&gt;0,ROUNDDOWN(H43/K28*10,0),"")</f>
        <v/>
      </c>
      <c r="L43" s="36" t="str">
        <f t="shared" si="3"/>
        <v/>
      </c>
    </row>
    <row r="44" spans="1:12" x14ac:dyDescent="0.2">
      <c r="A44" s="41" t="str">
        <f>IF(Start!C37&gt;0,Start!C37,"")</f>
        <v>Jo vd Hanenberg</v>
      </c>
      <c r="B44" s="11"/>
      <c r="C44" s="52" t="str">
        <f>IF(B44&gt;0,Start!C8,"")</f>
        <v/>
      </c>
      <c r="D44" s="11"/>
      <c r="E44" s="35" t="str">
        <f>IF(B44&gt;0,ROUNDDOWN(B44/E28*10,0),"")</f>
        <v/>
      </c>
      <c r="F44" s="36" t="str">
        <f t="shared" si="2"/>
        <v/>
      </c>
      <c r="G44" s="41" t="str">
        <f>IF(Start!C37&gt;0,Start!C37,"")</f>
        <v>Jo vd Hanenberg</v>
      </c>
      <c r="H44" s="11"/>
      <c r="I44" s="52" t="str">
        <f>IF(H44&gt;0,Start!C8,"")</f>
        <v/>
      </c>
      <c r="J44" s="11"/>
      <c r="K44" s="35" t="str">
        <f>IF(H44&gt;0,ROUNDDOWN(H44/K28*10,0),"")</f>
        <v/>
      </c>
      <c r="L44" s="36" t="str">
        <f t="shared" si="3"/>
        <v/>
      </c>
    </row>
    <row r="45" spans="1:12" x14ac:dyDescent="0.2">
      <c r="A45" s="310" t="str">
        <f>IF(Start!C38&gt;0,Start!C38,"")</f>
        <v/>
      </c>
      <c r="B45" s="305"/>
      <c r="C45" s="307" t="str">
        <f>IF(B45&gt;0,Start!C8,"")</f>
        <v/>
      </c>
      <c r="D45" s="305"/>
      <c r="E45" s="307" t="str">
        <f>IF(B45&gt;0,ROUNDDOWN(B45/E28*10,0),"")</f>
        <v/>
      </c>
      <c r="F45" s="308" t="str">
        <f t="shared" si="2"/>
        <v/>
      </c>
      <c r="G45" s="310" t="str">
        <f>IF(Start!C38&gt;0,Start!C38,"")</f>
        <v/>
      </c>
      <c r="H45" s="305"/>
      <c r="I45" s="307" t="str">
        <f>IF(H45&gt;0,Start!C8,"")</f>
        <v/>
      </c>
      <c r="J45" s="305"/>
      <c r="K45" s="307" t="str">
        <f>IF(H45&gt;0,ROUNDDOWN(H45/K28*10,0),"")</f>
        <v/>
      </c>
      <c r="L45" s="308" t="str">
        <f t="shared" si="3"/>
        <v/>
      </c>
    </row>
    <row r="46" spans="1:12" x14ac:dyDescent="0.2">
      <c r="A46" s="41" t="str">
        <f>IF(Start!C39&gt;0,Start!C39,"")</f>
        <v/>
      </c>
      <c r="B46" s="11"/>
      <c r="C46" s="52" t="str">
        <f>IF(B46&gt;0,Start!C8,"")</f>
        <v/>
      </c>
      <c r="D46" s="11"/>
      <c r="E46" s="35" t="str">
        <f>IF(B46&gt;0,ROUNDDOWN(B46/E28*10,0),"")</f>
        <v/>
      </c>
      <c r="F46" s="36" t="str">
        <f t="shared" si="2"/>
        <v/>
      </c>
      <c r="G46" s="41" t="str">
        <f>IF(Start!C39&gt;0,Start!C39,"")</f>
        <v/>
      </c>
      <c r="H46" s="11"/>
      <c r="I46" s="52" t="str">
        <f>IF(H46&gt;0,Start!C8,"")</f>
        <v/>
      </c>
      <c r="J46" s="11"/>
      <c r="K46" s="35" t="str">
        <f>IF(H46&gt;0,ROUNDDOWN(H46/K28*10,0),"")</f>
        <v/>
      </c>
      <c r="L46" s="36" t="str">
        <f t="shared" si="3"/>
        <v/>
      </c>
    </row>
    <row r="47" spans="1:12" x14ac:dyDescent="0.2">
      <c r="A47" s="41" t="str">
        <f>IF(Start!C40&gt;0,Start!C40,"")</f>
        <v/>
      </c>
      <c r="B47" s="11"/>
      <c r="C47" s="52" t="str">
        <f>IF(B47&gt;0,Start!C8,"")</f>
        <v/>
      </c>
      <c r="D47" s="11"/>
      <c r="E47" s="35" t="str">
        <f>IF(B47&gt;0,ROUNDDOWN(B47/E28*10,0),"")</f>
        <v/>
      </c>
      <c r="F47" s="36" t="str">
        <f t="shared" si="2"/>
        <v/>
      </c>
      <c r="G47" s="41" t="str">
        <f>IF(Start!C40&gt;0,Start!C40,"")</f>
        <v/>
      </c>
      <c r="H47" s="11"/>
      <c r="I47" s="52" t="str">
        <f>IF(H47&gt;0,Start!C8,"")</f>
        <v/>
      </c>
      <c r="J47" s="11"/>
      <c r="K47" s="35" t="str">
        <f>IF(H47&gt;0,ROUNDDOWN(H47/K28*10,0),"")</f>
        <v/>
      </c>
      <c r="L47" s="36" t="str">
        <f t="shared" si="3"/>
        <v/>
      </c>
    </row>
    <row r="48" spans="1:12" x14ac:dyDescent="0.2">
      <c r="A48" s="41" t="str">
        <f>IF(Start!C41&gt;0,Start!C41,"")</f>
        <v/>
      </c>
      <c r="B48" s="11"/>
      <c r="C48" s="52" t="str">
        <f>IF(B48&gt;0,Start!C8,"")</f>
        <v/>
      </c>
      <c r="D48" s="11"/>
      <c r="E48" s="35" t="str">
        <f>IF(B48&gt;0,ROUNDDOWN(B48/E28*10,0),"")</f>
        <v/>
      </c>
      <c r="F48" s="36" t="str">
        <f t="shared" si="2"/>
        <v/>
      </c>
      <c r="G48" s="41" t="str">
        <f>IF(Start!C41&gt;0,Start!C41,"")</f>
        <v/>
      </c>
      <c r="H48" s="11"/>
      <c r="I48" s="52" t="str">
        <f>IF(H48&gt;0,Start!C8,"")</f>
        <v/>
      </c>
      <c r="J48" s="11"/>
      <c r="K48" s="35" t="str">
        <f>IF(H48&gt;0,ROUNDDOWN(H48/K28*10,0),"")</f>
        <v/>
      </c>
      <c r="L48" s="36" t="str">
        <f t="shared" si="3"/>
        <v/>
      </c>
    </row>
    <row r="49" spans="1:12" x14ac:dyDescent="0.2">
      <c r="A49" s="41" t="str">
        <f>IF(Start!C42&gt;0,Start!C42,"")</f>
        <v/>
      </c>
      <c r="B49" s="11"/>
      <c r="C49" s="52" t="str">
        <f>IF(B49&gt;0,Start!C8,"")</f>
        <v/>
      </c>
      <c r="D49" s="11"/>
      <c r="E49" s="35" t="str">
        <f>IF(B49&gt;0,ROUNDDOWN(B49/E28*10,0),"")</f>
        <v/>
      </c>
      <c r="F49" s="36" t="str">
        <f t="shared" si="2"/>
        <v/>
      </c>
      <c r="G49" s="41" t="str">
        <f>IF(Start!C42&gt;0,Start!C42,"")</f>
        <v/>
      </c>
      <c r="H49" s="11"/>
      <c r="I49" s="52" t="str">
        <f>IF(H49&gt;0,Start!C8,"")</f>
        <v/>
      </c>
      <c r="J49" s="11"/>
      <c r="K49" s="35" t="str">
        <f>IF(H49&gt;0,ROUNDDOWN(H49/K28*10,0),"")</f>
        <v/>
      </c>
      <c r="L49" s="36" t="str">
        <f t="shared" si="3"/>
        <v/>
      </c>
    </row>
    <row r="50" spans="1:12" x14ac:dyDescent="0.2">
      <c r="A50" s="48" t="s">
        <v>17</v>
      </c>
      <c r="B50" s="37">
        <f>SUM(B30:B49)</f>
        <v>0</v>
      </c>
      <c r="C50" s="37">
        <f>SUM(C30:C49)</f>
        <v>0</v>
      </c>
      <c r="D50" s="37">
        <f>MAX(D30:D49)</f>
        <v>0</v>
      </c>
      <c r="E50" s="37">
        <f>SUM(E30:E49)</f>
        <v>0</v>
      </c>
      <c r="F50" s="38" t="str">
        <f>IF(B50&gt;0,B50/C50,"")</f>
        <v/>
      </c>
      <c r="G50" s="48" t="s">
        <v>17</v>
      </c>
      <c r="H50" s="37">
        <f>SUM(H30:H49)</f>
        <v>0</v>
      </c>
      <c r="I50" s="37">
        <f>SUM(I30:I49)</f>
        <v>0</v>
      </c>
      <c r="J50" s="37">
        <f>MAX(J30:J49)</f>
        <v>0</v>
      </c>
      <c r="K50" s="37">
        <f>SUM(K30:K49)</f>
        <v>0</v>
      </c>
      <c r="L50" s="38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>
        <f>Start!C38</f>
        <v>0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Start!M38</f>
        <v>0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Start!O38</f>
        <v>0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309" t="str">
        <f>IF(Start!C38&gt;0,Start!C38,"")</f>
        <v/>
      </c>
      <c r="B69" s="305"/>
      <c r="C69" s="307" t="str">
        <f>IF(B69&gt;0,Start!C8,"")</f>
        <v/>
      </c>
      <c r="D69" s="305"/>
      <c r="E69" s="307" t="str">
        <f>IF(B69&gt;0,ROUNDDOWN(B69/E52*10,0),"")</f>
        <v/>
      </c>
      <c r="F69" s="308" t="str">
        <f t="shared" si="4"/>
        <v/>
      </c>
      <c r="G69" s="309" t="str">
        <f>IF(Start!C38&gt;0,Start!C38,"")</f>
        <v/>
      </c>
      <c r="H69" s="305"/>
      <c r="I69" s="307" t="str">
        <f>IF(H69&gt;0,Start!C8,"")</f>
        <v/>
      </c>
      <c r="J69" s="305"/>
      <c r="K69" s="307" t="str">
        <f>IF(H69&gt;0,ROUNDDOWN(H69/K52*10,0),"")</f>
        <v/>
      </c>
      <c r="L69" s="308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42" t="s">
        <v>6</v>
      </c>
      <c r="B3" s="43" t="s">
        <v>6</v>
      </c>
      <c r="C3" s="39"/>
      <c r="D3" s="39"/>
      <c r="E3" s="39"/>
      <c r="F3" s="44" t="s">
        <v>20</v>
      </c>
      <c r="G3" s="43">
        <f>Start!C39</f>
        <v>0</v>
      </c>
      <c r="H3" s="39"/>
      <c r="I3" s="45" t="s">
        <v>6</v>
      </c>
      <c r="J3" s="39"/>
      <c r="K3" s="39"/>
      <c r="L3" s="40"/>
    </row>
    <row r="4" spans="1:12" x14ac:dyDescent="0.2">
      <c r="A4" s="46" t="str">
        <f>Start!E22</f>
        <v>1e ronde</v>
      </c>
      <c r="B4" s="39"/>
      <c r="C4" s="47" t="s">
        <v>18</v>
      </c>
      <c r="D4" s="39"/>
      <c r="E4" s="43">
        <f>Start!E39</f>
        <v>0</v>
      </c>
      <c r="F4" s="39"/>
      <c r="G4" s="46" t="str">
        <f>Start!G22</f>
        <v>2e ronde</v>
      </c>
      <c r="H4" s="39"/>
      <c r="I4" s="47" t="s">
        <v>18</v>
      </c>
      <c r="J4" s="39"/>
      <c r="K4" s="43">
        <f>Start!G39</f>
        <v>0</v>
      </c>
      <c r="L4" s="40"/>
    </row>
    <row r="5" spans="1:12" x14ac:dyDescent="0.2">
      <c r="A5" s="48" t="s">
        <v>19</v>
      </c>
      <c r="B5" s="49" t="s">
        <v>12</v>
      </c>
      <c r="C5" s="49" t="s">
        <v>13</v>
      </c>
      <c r="D5" s="49" t="s">
        <v>14</v>
      </c>
      <c r="E5" s="49" t="s">
        <v>15</v>
      </c>
      <c r="F5" s="49" t="s">
        <v>16</v>
      </c>
      <c r="G5" s="50" t="s">
        <v>19</v>
      </c>
      <c r="H5" s="49" t="s">
        <v>12</v>
      </c>
      <c r="I5" s="49" t="s">
        <v>13</v>
      </c>
      <c r="J5" s="49" t="s">
        <v>14</v>
      </c>
      <c r="K5" s="49" t="s">
        <v>15</v>
      </c>
      <c r="L5" s="49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35" t="str">
        <f>IF(B6&gt;0,ROUNDDOWN(B6/E4*10,0),"")</f>
        <v/>
      </c>
      <c r="F6" s="36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35" t="str">
        <f>IF(H6&gt;0,ROUNDDOWN(H6/K4*10,0),"")</f>
        <v/>
      </c>
      <c r="L6" s="36" t="str">
        <f>IF(H6&gt;0,H6/I6,"")</f>
        <v/>
      </c>
    </row>
    <row r="7" spans="1:12" x14ac:dyDescent="0.2">
      <c r="A7" s="41" t="str">
        <f>IF(Start!C24&gt;0,Start!C24,"")</f>
        <v>Henk Baron</v>
      </c>
      <c r="B7" s="11"/>
      <c r="C7" s="52" t="str">
        <f>IF(B7&gt;0,Start!C8,"")</f>
        <v/>
      </c>
      <c r="D7" s="11"/>
      <c r="E7" s="35" t="str">
        <f>IF(B7&gt;0,ROUNDDOWN(B7/E4*10,0),"")</f>
        <v/>
      </c>
      <c r="F7" s="36" t="str">
        <f>IF(B7&gt;0,B7/C7,"")</f>
        <v/>
      </c>
      <c r="G7" s="41" t="str">
        <f>IF(Start!C24&gt;0,Start!C24,"")</f>
        <v>Henk Baron</v>
      </c>
      <c r="H7" s="11"/>
      <c r="I7" s="52" t="str">
        <f>IF(H7&gt;0,Start!C8,"")</f>
        <v/>
      </c>
      <c r="J7" s="11"/>
      <c r="K7" s="35" t="str">
        <f>IF(H7&gt;0,ROUNDDOWN(H7/K4*10,0),"")</f>
        <v/>
      </c>
      <c r="L7" s="36" t="str">
        <f>IF(H7&gt;0,H7/I7,"")</f>
        <v/>
      </c>
    </row>
    <row r="8" spans="1:12" x14ac:dyDescent="0.2">
      <c r="A8" s="41" t="str">
        <f>IF(Start!C25&gt;0,Start!C25,"")</f>
        <v>Cor vd Berg</v>
      </c>
      <c r="B8" s="11"/>
      <c r="C8" s="52" t="str">
        <f>IF(B8&gt;0,Start!C8,"")</f>
        <v/>
      </c>
      <c r="D8" s="11"/>
      <c r="E8" s="35" t="str">
        <f>IF(B8&gt;0,ROUNDDOWN(B8/E4*10,0),"")</f>
        <v/>
      </c>
      <c r="F8" s="36" t="str">
        <f t="shared" ref="F8:F25" si="0">IF(B8&gt;0,B8/C8,"")</f>
        <v/>
      </c>
      <c r="G8" s="41" t="str">
        <f>IF(Start!C25&gt;0,Start!C25,"")</f>
        <v>Cor vd Berg</v>
      </c>
      <c r="H8" s="11"/>
      <c r="I8" s="52" t="str">
        <f>IF(H8&gt;0,Start!C8,"")</f>
        <v/>
      </c>
      <c r="J8" s="11"/>
      <c r="K8" s="35" t="str">
        <f>IF(H8&gt;0,ROUNDDOWN(H8/K4*10,0),"")</f>
        <v/>
      </c>
      <c r="L8" s="36" t="str">
        <f t="shared" ref="L8:L25" si="1">IF(H8&gt;0,H8/I8,"")</f>
        <v/>
      </c>
    </row>
    <row r="9" spans="1:12" x14ac:dyDescent="0.2">
      <c r="A9" s="41" t="str">
        <f>IF(Start!C26&gt;0,Start!C26,"")</f>
        <v>Daan Bergink</v>
      </c>
      <c r="B9" s="11"/>
      <c r="C9" s="52" t="str">
        <f>IF(B9&gt;0,Start!C8,"")</f>
        <v/>
      </c>
      <c r="D9" s="11"/>
      <c r="E9" s="35" t="str">
        <f>IF(B9&gt;0,ROUNDDOWN(B9/E4*10,0),"")</f>
        <v/>
      </c>
      <c r="F9" s="36" t="str">
        <f t="shared" si="0"/>
        <v/>
      </c>
      <c r="G9" s="41" t="str">
        <f>IF(Start!C26&gt;0,Start!C26,"")</f>
        <v>Daan Bergink</v>
      </c>
      <c r="H9" s="11"/>
      <c r="I9" s="52" t="str">
        <f>IF(H9&gt;0,Start!C8,"")</f>
        <v/>
      </c>
      <c r="J9" s="11"/>
      <c r="K9" s="35" t="str">
        <f>IF(H9&gt;0,ROUNDDOWN(H9/K4*10,0),"")</f>
        <v/>
      </c>
      <c r="L9" s="36" t="str">
        <f t="shared" si="1"/>
        <v/>
      </c>
    </row>
    <row r="10" spans="1:12" x14ac:dyDescent="0.2">
      <c r="A10" s="41" t="str">
        <f>IF(Start!C27&gt;0,Start!C27,"")</f>
        <v>Luciën Bressers</v>
      </c>
      <c r="B10" s="11"/>
      <c r="C10" s="52" t="str">
        <f>IF(B10&gt;0,Start!C8,"")</f>
        <v/>
      </c>
      <c r="D10" s="11"/>
      <c r="E10" s="35" t="str">
        <f>IF(B10&gt;0,ROUNDDOWN(B10/E4*10,0),"")</f>
        <v/>
      </c>
      <c r="F10" s="36" t="str">
        <f t="shared" si="0"/>
        <v/>
      </c>
      <c r="G10" s="41" t="str">
        <f>IF(Start!C27&gt;0,Start!C27,"")</f>
        <v>Luciën Bressers</v>
      </c>
      <c r="H10" s="11"/>
      <c r="I10" s="52" t="str">
        <f>IF(H10&gt;0,Start!C8,"")</f>
        <v/>
      </c>
      <c r="J10" s="11"/>
      <c r="K10" s="35" t="str">
        <f>IF(H10&gt;0,ROUNDDOWN(H10/K4*10,0),"")</f>
        <v/>
      </c>
      <c r="L10" s="36" t="str">
        <f t="shared" si="1"/>
        <v/>
      </c>
    </row>
    <row r="11" spans="1:12" x14ac:dyDescent="0.2">
      <c r="A11" s="41" t="str">
        <f>IF(Start!C28&gt;0,Start!C28,"")</f>
        <v>Harrie Hanegraaf</v>
      </c>
      <c r="B11" s="11"/>
      <c r="C11" s="52" t="str">
        <f>IF(B11&gt;0,Start!C8,"")</f>
        <v/>
      </c>
      <c r="D11" s="11"/>
      <c r="E11" s="35" t="str">
        <f>IF(B11&gt;0,ROUNDDOWN(B11/E4*10,0),"")</f>
        <v/>
      </c>
      <c r="F11" s="36" t="str">
        <f t="shared" si="0"/>
        <v/>
      </c>
      <c r="G11" s="41" t="str">
        <f>IF(Start!C28&gt;0,Start!C28,"")</f>
        <v>Harrie Hanegraaf</v>
      </c>
      <c r="H11" s="11"/>
      <c r="I11" s="52" t="str">
        <f>IF(H11&gt;0,Start!C8,"")</f>
        <v/>
      </c>
      <c r="J11" s="11"/>
      <c r="K11" s="35" t="str">
        <f>IF(H11&gt;0,ROUNDDOWN(H11/K4*10,0),"")</f>
        <v/>
      </c>
      <c r="L11" s="36" t="str">
        <f t="shared" si="1"/>
        <v/>
      </c>
    </row>
    <row r="12" spans="1:12" x14ac:dyDescent="0.2">
      <c r="A12" s="41" t="str">
        <f>IF(Start!C29&gt;0,Start!C29,"")</f>
        <v>Tonnie vd Oetelaar</v>
      </c>
      <c r="B12" s="11"/>
      <c r="C12" s="52" t="str">
        <f>IF(B12&gt;0,Start!C8,"")</f>
        <v/>
      </c>
      <c r="D12" s="11"/>
      <c r="E12" s="35" t="str">
        <f>IF(B12&gt;0,ROUNDDOWN(B12/E4*10,0),"")</f>
        <v/>
      </c>
      <c r="F12" s="36" t="str">
        <f t="shared" si="0"/>
        <v/>
      </c>
      <c r="G12" s="41" t="str">
        <f>IF(Start!C29&gt;0,Start!C29,"")</f>
        <v>Tonnie vd Oetelaar</v>
      </c>
      <c r="H12" s="11"/>
      <c r="I12" s="52" t="str">
        <f>IF(H12&gt;0,Start!C8,"")</f>
        <v/>
      </c>
      <c r="J12" s="11"/>
      <c r="K12" s="35" t="str">
        <f>IF(H12&gt;0,ROUNDDOWN(H12/K4*10,0),"")</f>
        <v/>
      </c>
      <c r="L12" s="36" t="str">
        <f t="shared" si="1"/>
        <v/>
      </c>
    </row>
    <row r="13" spans="1:12" x14ac:dyDescent="0.2">
      <c r="A13" s="41" t="str">
        <f>IF(Start!C30&gt;0,Start!C30,"")</f>
        <v>Leo Pijnenburg</v>
      </c>
      <c r="B13" s="11"/>
      <c r="C13" s="52" t="str">
        <f>IF(B13&gt;0,Start!C8,"")</f>
        <v/>
      </c>
      <c r="D13" s="11"/>
      <c r="E13" s="35" t="str">
        <f>IF(B13&gt;0,ROUNDDOWN(B13/E4*10,0),"")</f>
        <v/>
      </c>
      <c r="F13" s="36" t="str">
        <f t="shared" si="0"/>
        <v/>
      </c>
      <c r="G13" s="41" t="str">
        <f>IF(Start!C30&gt;0,Start!C30,"")</f>
        <v>Leo Pijnenburg</v>
      </c>
      <c r="H13" s="11"/>
      <c r="I13" s="52" t="str">
        <f>IF(H13&gt;0,Start!C8,"")</f>
        <v/>
      </c>
      <c r="J13" s="11"/>
      <c r="K13" s="35" t="str">
        <f>IF(H13&gt;0,ROUNDDOWN(H13/K4*10,0),"")</f>
        <v/>
      </c>
      <c r="L13" s="36" t="str">
        <f t="shared" si="1"/>
        <v/>
      </c>
    </row>
    <row r="14" spans="1:12" x14ac:dyDescent="0.2">
      <c r="A14" s="41" t="str">
        <f>IF(Start!C31&gt;0,Start!C31,"")</f>
        <v>Piet Smits</v>
      </c>
      <c r="B14" s="11"/>
      <c r="C14" s="52" t="str">
        <f>IF(B14&gt;0,Start!C8,"")</f>
        <v/>
      </c>
      <c r="D14" s="11"/>
      <c r="E14" s="35" t="str">
        <f>IF(B14&gt;0,ROUNDDOWN(B14/E4*10,0),"")</f>
        <v/>
      </c>
      <c r="F14" s="36" t="str">
        <f t="shared" si="0"/>
        <v/>
      </c>
      <c r="G14" s="41" t="str">
        <f>IF(Start!C31&gt;0,Start!C31,"")</f>
        <v>Piet Smits</v>
      </c>
      <c r="H14" s="11"/>
      <c r="I14" s="52" t="str">
        <f>IF(H14&gt;0,Start!C8,"")</f>
        <v/>
      </c>
      <c r="J14" s="11"/>
      <c r="K14" s="35" t="str">
        <f>IF(H14&gt;0,ROUNDDOWN(H14/K4*10,0),"")</f>
        <v/>
      </c>
      <c r="L14" s="36" t="str">
        <f t="shared" si="1"/>
        <v/>
      </c>
    </row>
    <row r="15" spans="1:12" x14ac:dyDescent="0.2">
      <c r="A15" s="41" t="str">
        <f>IF(Start!C32&gt;0,Start!C32,"")</f>
        <v>Frans vd Spank</v>
      </c>
      <c r="B15" s="11"/>
      <c r="C15" s="52" t="str">
        <f>IF(B15&gt;0,Start!C8,"")</f>
        <v/>
      </c>
      <c r="D15" s="11"/>
      <c r="E15" s="35" t="str">
        <f>IF(B15&gt;0,ROUNDDOWN(B15/E4*10,0),"")</f>
        <v/>
      </c>
      <c r="F15" s="36" t="str">
        <f t="shared" si="0"/>
        <v/>
      </c>
      <c r="G15" s="41" t="str">
        <f>IF(Start!C32&gt;0,Start!C32,"")</f>
        <v>Frans vd Spank</v>
      </c>
      <c r="H15" s="11"/>
      <c r="I15" s="52" t="str">
        <f>IF(H15&gt;0,Start!C8,"")</f>
        <v/>
      </c>
      <c r="J15" s="11"/>
      <c r="K15" s="35" t="str">
        <f>IF(H15&gt;0,ROUNDDOWN(H15/K4*10,0),"")</f>
        <v/>
      </c>
      <c r="L15" s="36" t="str">
        <f t="shared" si="1"/>
        <v/>
      </c>
    </row>
    <row r="16" spans="1:12" x14ac:dyDescent="0.2">
      <c r="A16" s="41" t="str">
        <f>IF(Start!C33&gt;0,Start!C33,"")</f>
        <v>Patrick vd Spank</v>
      </c>
      <c r="B16" s="11"/>
      <c r="C16" s="52" t="str">
        <f>IF(B16&gt;0,Start!C8,"")</f>
        <v/>
      </c>
      <c r="D16" s="11"/>
      <c r="E16" s="35" t="str">
        <f>IF(B16&gt;0,ROUNDDOWN(B16/E4*10,0),"")</f>
        <v/>
      </c>
      <c r="F16" s="36" t="str">
        <f t="shared" si="0"/>
        <v/>
      </c>
      <c r="G16" s="41" t="str">
        <f>IF(Start!C33&gt;0,Start!C33,"")</f>
        <v>Patrick vd Spank</v>
      </c>
      <c r="H16" s="11"/>
      <c r="I16" s="52" t="str">
        <f>IF(H16&gt;0,Start!C8,"")</f>
        <v/>
      </c>
      <c r="J16" s="11"/>
      <c r="K16" s="35" t="str">
        <f>IF(H16&gt;0,ROUNDDOWN(H16/K4*10,0),"")</f>
        <v/>
      </c>
      <c r="L16" s="36" t="str">
        <f t="shared" si="1"/>
        <v/>
      </c>
    </row>
    <row r="17" spans="1:12" x14ac:dyDescent="0.2">
      <c r="A17" s="41" t="str">
        <f>IF(Start!C34&gt;0,Start!C34,"")</f>
        <v>Piet Theijssen</v>
      </c>
      <c r="B17" s="11"/>
      <c r="C17" s="52" t="str">
        <f>IF(B17&gt;0,Start!C8,"")</f>
        <v/>
      </c>
      <c r="D17" s="11"/>
      <c r="E17" s="35" t="str">
        <f>IF(B17&gt;0,ROUNDDOWN(B17/E4*10,0),"")</f>
        <v/>
      </c>
      <c r="F17" s="36" t="str">
        <f t="shared" si="0"/>
        <v/>
      </c>
      <c r="G17" s="41" t="str">
        <f>IF(Start!C34&gt;0,Start!C34,"")</f>
        <v>Piet Theijssen</v>
      </c>
      <c r="H17" s="11"/>
      <c r="I17" s="52" t="str">
        <f>IF(H17&gt;0,Start!C8,"")</f>
        <v/>
      </c>
      <c r="J17" s="11"/>
      <c r="K17" s="35" t="str">
        <f>IF(H17&gt;0,ROUNDDOWN(H17/K4*10,0),"")</f>
        <v/>
      </c>
      <c r="L17" s="36" t="str">
        <f t="shared" si="1"/>
        <v/>
      </c>
    </row>
    <row r="18" spans="1:12" x14ac:dyDescent="0.2">
      <c r="A18" s="41" t="str">
        <f>IF(Start!C35&gt;0,Start!C35,"")</f>
        <v>William Verhoeven</v>
      </c>
      <c r="B18" s="11"/>
      <c r="C18" s="52" t="str">
        <f>IF(B18&gt;0,Start!C8,"")</f>
        <v/>
      </c>
      <c r="D18" s="11"/>
      <c r="E18" s="35" t="str">
        <f>IF(B18&gt;0,ROUNDDOWN(B18/E4*10,0),"")</f>
        <v/>
      </c>
      <c r="F18" s="36" t="str">
        <f t="shared" si="0"/>
        <v/>
      </c>
      <c r="G18" s="41" t="str">
        <f>IF(Start!C35&gt;0,Start!C35,"")</f>
        <v>William Verhoeven</v>
      </c>
      <c r="H18" s="11"/>
      <c r="I18" s="52" t="str">
        <f>IF(H18&gt;0,Start!C8,"")</f>
        <v/>
      </c>
      <c r="J18" s="11"/>
      <c r="K18" s="35" t="str">
        <f>IF(H18&gt;0,ROUNDDOWN(H18/K4*10,0),"")</f>
        <v/>
      </c>
      <c r="L18" s="36" t="str">
        <f t="shared" si="1"/>
        <v/>
      </c>
    </row>
    <row r="19" spans="1:12" x14ac:dyDescent="0.2">
      <c r="A19" s="41" t="str">
        <f>IF(Start!C36&gt;0,Start!C36,"")</f>
        <v>Jan Vloet</v>
      </c>
      <c r="B19" s="11"/>
      <c r="C19" s="52" t="str">
        <f>IF(B19&gt;0,Start!C8,"")</f>
        <v/>
      </c>
      <c r="D19" s="11"/>
      <c r="E19" s="35" t="str">
        <f>IF(B19&gt;0,ROUNDDOWN(B19/E4*10,0),"")</f>
        <v/>
      </c>
      <c r="F19" s="36" t="str">
        <f t="shared" si="0"/>
        <v/>
      </c>
      <c r="G19" s="41" t="str">
        <f>IF(Start!C36&gt;0,Start!C36,"")</f>
        <v>Jan Vloet</v>
      </c>
      <c r="H19" s="11"/>
      <c r="I19" s="52" t="str">
        <f>IF(H19&gt;0,Start!C8,"")</f>
        <v/>
      </c>
      <c r="J19" s="11"/>
      <c r="K19" s="35" t="str">
        <f>IF(H19&gt;0,ROUNDDOWN(H19/K4*10,0),"")</f>
        <v/>
      </c>
      <c r="L19" s="36" t="str">
        <f t="shared" si="1"/>
        <v/>
      </c>
    </row>
    <row r="20" spans="1:12" x14ac:dyDescent="0.2">
      <c r="A20" s="41" t="str">
        <f>IF(Start!C37&gt;0,Start!C37,"")</f>
        <v>Jo vd Hanenberg</v>
      </c>
      <c r="B20" s="11"/>
      <c r="C20" s="52" t="str">
        <f>IF(B20&gt;0,Start!C8,"")</f>
        <v/>
      </c>
      <c r="D20" s="11"/>
      <c r="E20" s="35" t="str">
        <f>IF(B20&gt;0,ROUNDDOWN(B20/E4*10,0),"")</f>
        <v/>
      </c>
      <c r="F20" s="36" t="str">
        <f t="shared" si="0"/>
        <v/>
      </c>
      <c r="G20" s="41" t="str">
        <f>IF(Start!C37&gt;0,Start!C37,"")</f>
        <v>Jo vd Hanenberg</v>
      </c>
      <c r="H20" s="11"/>
      <c r="I20" s="52" t="str">
        <f>IF(H20&gt;0,Start!C8,"")</f>
        <v/>
      </c>
      <c r="J20" s="11"/>
      <c r="K20" s="35" t="str">
        <f>IF(H20&gt;0,ROUNDDOWN(H20/K4*10,0),"")</f>
        <v/>
      </c>
      <c r="L20" s="36" t="str">
        <f t="shared" si="1"/>
        <v/>
      </c>
    </row>
    <row r="21" spans="1:12" x14ac:dyDescent="0.2">
      <c r="A21" s="41" t="str">
        <f>IF(Start!C38&gt;0,Start!C38,"")</f>
        <v/>
      </c>
      <c r="B21" s="11"/>
      <c r="C21" s="52" t="str">
        <f>IF(B21&gt;0,Start!C8,"")</f>
        <v/>
      </c>
      <c r="D21" s="11"/>
      <c r="E21" s="35" t="str">
        <f>IF(B21&gt;0,ROUNDDOWN(B21/E4*10,0),"")</f>
        <v/>
      </c>
      <c r="F21" s="36" t="str">
        <f t="shared" si="0"/>
        <v/>
      </c>
      <c r="G21" s="41" t="str">
        <f>IF(Start!C38&gt;0,Start!C38,"")</f>
        <v/>
      </c>
      <c r="H21" s="11"/>
      <c r="I21" s="52" t="str">
        <f>IF(H21&gt;0,Start!C8,"")</f>
        <v/>
      </c>
      <c r="J21" s="11"/>
      <c r="K21" s="35" t="str">
        <f>IF(H21&gt;0,ROUNDDOWN(H21/K4*10,0),"")</f>
        <v/>
      </c>
      <c r="L21" s="36" t="str">
        <f t="shared" si="1"/>
        <v/>
      </c>
    </row>
    <row r="22" spans="1:12" x14ac:dyDescent="0.2">
      <c r="A22" s="310" t="str">
        <f>IF(Start!C39&gt;0,Start!C39,"")</f>
        <v/>
      </c>
      <c r="B22" s="305"/>
      <c r="C22" s="307" t="str">
        <f>IF(B22&gt;0,Start!C8,"")</f>
        <v/>
      </c>
      <c r="D22" s="305"/>
      <c r="E22" s="307" t="str">
        <f>IF(B22&gt;0,ROUNDDOWN(B22/E4*10,0),"")</f>
        <v/>
      </c>
      <c r="F22" s="308" t="str">
        <f t="shared" si="0"/>
        <v/>
      </c>
      <c r="G22" s="310" t="str">
        <f>IF(Start!C39&gt;0,Start!C39,"")</f>
        <v/>
      </c>
      <c r="H22" s="305"/>
      <c r="I22" s="307" t="str">
        <f>IF(H22&gt;0,Start!C8,"")</f>
        <v/>
      </c>
      <c r="J22" s="305"/>
      <c r="K22" s="307" t="str">
        <f>IF(H22&gt;0,ROUNDDOWN(H22/K4*10,0),"")</f>
        <v/>
      </c>
      <c r="L22" s="308" t="str">
        <f t="shared" si="1"/>
        <v/>
      </c>
    </row>
    <row r="23" spans="1:12" x14ac:dyDescent="0.2">
      <c r="A23" s="41" t="str">
        <f>IF(Start!C40&gt;0,Start!C40,"")</f>
        <v/>
      </c>
      <c r="B23" s="11"/>
      <c r="C23" s="52" t="str">
        <f>IF(B23&gt;0,Start!C8,"")</f>
        <v/>
      </c>
      <c r="D23" s="11"/>
      <c r="E23" s="35" t="str">
        <f>IF(B23&gt;0,ROUNDDOWN(B23/E4*10,0),"")</f>
        <v/>
      </c>
      <c r="F23" s="36" t="str">
        <f t="shared" si="0"/>
        <v/>
      </c>
      <c r="G23" s="41" t="str">
        <f>IF(Start!C40&gt;0,Start!C40,"")</f>
        <v/>
      </c>
      <c r="H23" s="11"/>
      <c r="I23" s="52" t="str">
        <f>IF(H23&gt;0,Start!C8,"")</f>
        <v/>
      </c>
      <c r="J23" s="11"/>
      <c r="K23" s="35" t="str">
        <f>IF(H23&gt;0,ROUNDDOWN(H23/K4*10,0),"")</f>
        <v/>
      </c>
      <c r="L23" s="36" t="str">
        <f t="shared" si="1"/>
        <v/>
      </c>
    </row>
    <row r="24" spans="1:12" x14ac:dyDescent="0.2">
      <c r="A24" s="41" t="str">
        <f>IF(Start!C41&gt;0,Start!C41,"")</f>
        <v/>
      </c>
      <c r="B24" s="11"/>
      <c r="C24" s="52" t="str">
        <f>IF(B24&gt;0,Start!C8,"")</f>
        <v/>
      </c>
      <c r="D24" s="11"/>
      <c r="E24" s="35" t="str">
        <f>IF(B24&gt;0,ROUNDDOWN(B24/E4*10,0),"")</f>
        <v/>
      </c>
      <c r="F24" s="36" t="str">
        <f t="shared" si="0"/>
        <v/>
      </c>
      <c r="G24" s="41" t="str">
        <f>IF(Start!C41&gt;0,Start!C41,"")</f>
        <v/>
      </c>
      <c r="H24" s="11"/>
      <c r="I24" s="52" t="str">
        <f>IF(H24&gt;0,Start!C8,"")</f>
        <v/>
      </c>
      <c r="J24" s="11"/>
      <c r="K24" s="35" t="str">
        <f>IF(H24&gt;0,ROUNDDOWN(H24/K4*10,0),"")</f>
        <v/>
      </c>
      <c r="L24" s="36" t="str">
        <f t="shared" si="1"/>
        <v/>
      </c>
    </row>
    <row r="25" spans="1:12" x14ac:dyDescent="0.2">
      <c r="A25" s="41" t="str">
        <f>IF(Start!C42&gt;0,Start!C42,"")</f>
        <v/>
      </c>
      <c r="B25" s="11"/>
      <c r="C25" s="52" t="str">
        <f>IF(B25&gt;0,Start!C8,"")</f>
        <v/>
      </c>
      <c r="D25" s="11"/>
      <c r="E25" s="35" t="str">
        <f>IF(B25&gt;0,ROUNDDOWN(B25/E4*10,0),"")</f>
        <v/>
      </c>
      <c r="F25" s="36" t="str">
        <f t="shared" si="0"/>
        <v/>
      </c>
      <c r="G25" s="41" t="str">
        <f>IF(Start!C42&gt;0,Start!C42,"")</f>
        <v/>
      </c>
      <c r="H25" s="11"/>
      <c r="I25" s="52" t="str">
        <f>IF(H25&gt;0,Start!C8,"")</f>
        <v/>
      </c>
      <c r="J25" s="11"/>
      <c r="K25" s="35" t="str">
        <f>IF(H25&gt;0,ROUNDDOWN(H25/K4*10,0),"")</f>
        <v/>
      </c>
      <c r="L25" s="36" t="str">
        <f t="shared" si="1"/>
        <v/>
      </c>
    </row>
    <row r="26" spans="1:12" x14ac:dyDescent="0.2">
      <c r="A26" s="48" t="s">
        <v>17</v>
      </c>
      <c r="B26" s="37">
        <f>SUM(B6:B25)</f>
        <v>0</v>
      </c>
      <c r="C26" s="37">
        <f>SUM(C6:C25)</f>
        <v>0</v>
      </c>
      <c r="D26" s="37">
        <f>MAX(D6:D25)</f>
        <v>0</v>
      </c>
      <c r="E26" s="37">
        <f>SUM(E6:E25)</f>
        <v>0</v>
      </c>
      <c r="F26" s="38" t="str">
        <f>IF(B26&gt;0,B26/C26,"")</f>
        <v/>
      </c>
      <c r="G26" s="48" t="s">
        <v>17</v>
      </c>
      <c r="H26" s="37">
        <f>SUM(H6:H25)</f>
        <v>0</v>
      </c>
      <c r="I26" s="37">
        <f>SUM(I6:I25)</f>
        <v>0</v>
      </c>
      <c r="J26" s="37">
        <f>MAX(J6:J25)</f>
        <v>0</v>
      </c>
      <c r="K26" s="37">
        <f>SUM(K6:K25)</f>
        <v>0</v>
      </c>
      <c r="L26" s="38" t="str">
        <f>IF(H26&gt;0,H26/I26,"")</f>
        <v/>
      </c>
    </row>
    <row r="27" spans="1:12" x14ac:dyDescent="0.2">
      <c r="A27" s="42" t="s">
        <v>6</v>
      </c>
      <c r="B27" s="43" t="s">
        <v>6</v>
      </c>
      <c r="C27" s="39"/>
      <c r="D27" s="39"/>
      <c r="E27" s="39"/>
      <c r="F27" s="44" t="s">
        <v>20</v>
      </c>
      <c r="G27" s="43">
        <f>Start!C39</f>
        <v>0</v>
      </c>
      <c r="H27" s="39"/>
      <c r="I27" s="45" t="s">
        <v>6</v>
      </c>
      <c r="J27" s="39"/>
      <c r="K27" s="39"/>
      <c r="L27" s="40"/>
    </row>
    <row r="28" spans="1:12" x14ac:dyDescent="0.2">
      <c r="A28" s="46" t="str">
        <f>Start!I22</f>
        <v>3e ronde</v>
      </c>
      <c r="B28" s="39"/>
      <c r="C28" s="47" t="s">
        <v>18</v>
      </c>
      <c r="D28" s="39"/>
      <c r="E28" s="43">
        <f>Start!I39</f>
        <v>0</v>
      </c>
      <c r="F28" s="39"/>
      <c r="G28" s="46" t="str">
        <f>Start!K22</f>
        <v>4e ronde</v>
      </c>
      <c r="H28" s="39"/>
      <c r="I28" s="47" t="s">
        <v>18</v>
      </c>
      <c r="J28" s="39"/>
      <c r="K28" s="43">
        <f>Start!K39</f>
        <v>0</v>
      </c>
      <c r="L28" s="40"/>
    </row>
    <row r="29" spans="1:12" x14ac:dyDescent="0.2">
      <c r="A29" s="48" t="s">
        <v>19</v>
      </c>
      <c r="B29" s="49" t="s">
        <v>12</v>
      </c>
      <c r="C29" s="49" t="s">
        <v>13</v>
      </c>
      <c r="D29" s="49" t="s">
        <v>14</v>
      </c>
      <c r="E29" s="49" t="s">
        <v>15</v>
      </c>
      <c r="F29" s="49" t="s">
        <v>16</v>
      </c>
      <c r="G29" s="50" t="s">
        <v>19</v>
      </c>
      <c r="H29" s="49" t="s">
        <v>12</v>
      </c>
      <c r="I29" s="49" t="s">
        <v>13</v>
      </c>
      <c r="J29" s="49" t="s">
        <v>14</v>
      </c>
      <c r="K29" s="49" t="s">
        <v>15</v>
      </c>
      <c r="L29" s="49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35" t="str">
        <f>IF(B30&gt;0,ROUNDDOWN(B30/E28*10,0),"")</f>
        <v/>
      </c>
      <c r="F30" s="36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35" t="str">
        <f>IF(H30&gt;0,ROUNDDOWN(H30/K28*10,0),"")</f>
        <v/>
      </c>
      <c r="L30" s="36" t="str">
        <f>IF(H30&gt;0,H30/I30,"")</f>
        <v/>
      </c>
    </row>
    <row r="31" spans="1:12" x14ac:dyDescent="0.2">
      <c r="A31" s="53" t="str">
        <f>IF(Start!C24&gt;0,Start!C24,"")</f>
        <v>Henk Baron</v>
      </c>
      <c r="B31" s="11"/>
      <c r="C31" s="52" t="str">
        <f>IF(B31&gt;0,Start!C8,"")</f>
        <v/>
      </c>
      <c r="D31" s="11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41" t="str">
        <f>IF(Start!C25&gt;0,Start!C25,"")</f>
        <v>Cor vd Berg</v>
      </c>
      <c r="B32" s="11"/>
      <c r="C32" s="52" t="str">
        <f>IF(B32&gt;0,Start!C8,"")</f>
        <v/>
      </c>
      <c r="D32" s="11"/>
      <c r="E32" s="35" t="str">
        <f>IF(B32&gt;0,ROUNDDOWN(B32/E28*10,0),"")</f>
        <v/>
      </c>
      <c r="F32" s="36" t="str">
        <f t="shared" ref="F32:F49" si="2">IF(B32&gt;0,B32/C32,"")</f>
        <v/>
      </c>
      <c r="G32" s="41" t="str">
        <f>IF(Start!C25&gt;0,Start!C25,"")</f>
        <v>Cor vd Berg</v>
      </c>
      <c r="H32" s="11"/>
      <c r="I32" s="52" t="str">
        <f>IF(H32&gt;0,Start!C8,"")</f>
        <v/>
      </c>
      <c r="J32" s="11"/>
      <c r="K32" s="35" t="str">
        <f>IF(H32&gt;0,ROUNDDOWN(H32/K28*10,0),"")</f>
        <v/>
      </c>
      <c r="L32" s="36" t="str">
        <f t="shared" ref="L32:L49" si="3">IF(H32&gt;0,H32/I32,"")</f>
        <v/>
      </c>
    </row>
    <row r="33" spans="1:12" x14ac:dyDescent="0.2">
      <c r="A33" s="41" t="str">
        <f>IF(Start!C26&gt;0,Start!C26,"")</f>
        <v>Daan Bergink</v>
      </c>
      <c r="B33" s="11"/>
      <c r="C33" s="52" t="str">
        <f>IF(B33&gt;0,Start!C8,"")</f>
        <v/>
      </c>
      <c r="D33" s="11"/>
      <c r="E33" s="35" t="str">
        <f>IF(B33&gt;0,ROUNDDOWN(B33/E28*10,0),"")</f>
        <v/>
      </c>
      <c r="F33" s="36" t="str">
        <f t="shared" si="2"/>
        <v/>
      </c>
      <c r="G33" s="41" t="str">
        <f>IF(Start!C26&gt;0,Start!C26,"")</f>
        <v>Daan Bergink</v>
      </c>
      <c r="H33" s="11"/>
      <c r="I33" s="52" t="str">
        <f>IF(H33&gt;0,Start!C8,"")</f>
        <v/>
      </c>
      <c r="J33" s="11"/>
      <c r="K33" s="35" t="str">
        <f>IF(H33&gt;0,ROUNDDOWN(H33/K28*10,0),"")</f>
        <v/>
      </c>
      <c r="L33" s="36" t="str">
        <f t="shared" si="3"/>
        <v/>
      </c>
    </row>
    <row r="34" spans="1:12" x14ac:dyDescent="0.2">
      <c r="A34" s="41" t="str">
        <f>IF(Start!C27&gt;0,Start!C27,"")</f>
        <v>Luciën Bressers</v>
      </c>
      <c r="B34" s="11"/>
      <c r="C34" s="52" t="str">
        <f>IF(B34&gt;0,Start!C8,"")</f>
        <v/>
      </c>
      <c r="D34" s="11"/>
      <c r="E34" s="35" t="str">
        <f>IF(B34&gt;0,ROUNDDOWN(B34/E28*10,0),"")</f>
        <v/>
      </c>
      <c r="F34" s="36" t="str">
        <f t="shared" si="2"/>
        <v/>
      </c>
      <c r="G34" s="41" t="str">
        <f>IF(Start!C27&gt;0,Start!C27,"")</f>
        <v>Luciën Bressers</v>
      </c>
      <c r="H34" s="11"/>
      <c r="I34" s="52" t="str">
        <f>IF(H34&gt;0,Start!C8,"")</f>
        <v/>
      </c>
      <c r="J34" s="11"/>
      <c r="K34" s="35" t="str">
        <f>IF(H34&gt;0,ROUNDDOWN(H34/K28*10,0),"")</f>
        <v/>
      </c>
      <c r="L34" s="36" t="str">
        <f t="shared" si="3"/>
        <v/>
      </c>
    </row>
    <row r="35" spans="1:12" x14ac:dyDescent="0.2">
      <c r="A35" s="41" t="str">
        <f>IF(Start!C28&gt;0,Start!C28,"")</f>
        <v>Harrie Hanegraaf</v>
      </c>
      <c r="B35" s="11"/>
      <c r="C35" s="52" t="str">
        <f>IF(B35&gt;0,Start!C8,"")</f>
        <v/>
      </c>
      <c r="D35" s="11"/>
      <c r="E35" s="35" t="str">
        <f>IF(B35&gt;0,ROUNDDOWN(B35/E28*10,0),"")</f>
        <v/>
      </c>
      <c r="F35" s="36" t="str">
        <f t="shared" si="2"/>
        <v/>
      </c>
      <c r="G35" s="41" t="str">
        <f>IF(Start!C28&gt;0,Start!C28,"")</f>
        <v>Harrie Hanegraaf</v>
      </c>
      <c r="H35" s="11"/>
      <c r="I35" s="52" t="str">
        <f>IF(H35&gt;0,Start!C8,"")</f>
        <v/>
      </c>
      <c r="J35" s="11"/>
      <c r="K35" s="35" t="str">
        <f>IF(H35&gt;0,ROUNDDOWN(H35/K28*10,0),"")</f>
        <v/>
      </c>
      <c r="L35" s="36" t="str">
        <f t="shared" si="3"/>
        <v/>
      </c>
    </row>
    <row r="36" spans="1:12" x14ac:dyDescent="0.2">
      <c r="A36" s="41" t="str">
        <f>IF(Start!C29&gt;0,Start!C29,"")</f>
        <v>Tonnie vd Oetelaar</v>
      </c>
      <c r="B36" s="11"/>
      <c r="C36" s="52" t="str">
        <f>IF(B36&gt;0,Start!C8,"")</f>
        <v/>
      </c>
      <c r="D36" s="11"/>
      <c r="E36" s="35" t="str">
        <f>IF(B36&gt;0,ROUNDDOWN(B36/E28*10,0),"")</f>
        <v/>
      </c>
      <c r="F36" s="36" t="str">
        <f t="shared" si="2"/>
        <v/>
      </c>
      <c r="G36" s="41" t="str">
        <f>IF(Start!C29&gt;0,Start!C29,"")</f>
        <v>Tonnie vd Oetelaar</v>
      </c>
      <c r="H36" s="11"/>
      <c r="I36" s="52" t="str">
        <f>IF(H36&gt;0,Start!C8,"")</f>
        <v/>
      </c>
      <c r="J36" s="11"/>
      <c r="K36" s="35" t="str">
        <f>IF(H36&gt;0,ROUNDDOWN(H36/K28*10,0),"")</f>
        <v/>
      </c>
      <c r="L36" s="36" t="str">
        <f t="shared" si="3"/>
        <v/>
      </c>
    </row>
    <row r="37" spans="1:12" x14ac:dyDescent="0.2">
      <c r="A37" s="41" t="str">
        <f>IF(Start!C30&gt;0,Start!C30,"")</f>
        <v>Leo Pijnenburg</v>
      </c>
      <c r="B37" s="11"/>
      <c r="C37" s="52" t="str">
        <f>IF(B37&gt;0,Start!C8,"")</f>
        <v/>
      </c>
      <c r="D37" s="11"/>
      <c r="E37" s="35" t="str">
        <f>IF(B37&gt;0,ROUNDDOWN(B37/E28*10,0),"")</f>
        <v/>
      </c>
      <c r="F37" s="36" t="str">
        <f t="shared" si="2"/>
        <v/>
      </c>
      <c r="G37" s="41" t="str">
        <f>IF(Start!C30&gt;0,Start!C30,"")</f>
        <v>Leo Pijnenburg</v>
      </c>
      <c r="H37" s="11"/>
      <c r="I37" s="52" t="str">
        <f>IF(H37&gt;0,Start!C8,"")</f>
        <v/>
      </c>
      <c r="J37" s="11"/>
      <c r="K37" s="35" t="str">
        <f>IF(H37&gt;0,ROUNDDOWN(H37/K28*10,0),"")</f>
        <v/>
      </c>
      <c r="L37" s="36" t="str">
        <f t="shared" si="3"/>
        <v/>
      </c>
    </row>
    <row r="38" spans="1:12" x14ac:dyDescent="0.2">
      <c r="A38" s="41" t="str">
        <f>IF(Start!C31&gt;0,Start!C31,"")</f>
        <v>Piet Smits</v>
      </c>
      <c r="B38" s="11"/>
      <c r="C38" s="52" t="str">
        <f>IF(B38&gt;0,Start!C8,"")</f>
        <v/>
      </c>
      <c r="D38" s="11"/>
      <c r="E38" s="35" t="str">
        <f>IF(B38&gt;0,ROUNDDOWN(B38/E28*10,0),"")</f>
        <v/>
      </c>
      <c r="F38" s="36" t="str">
        <f t="shared" si="2"/>
        <v/>
      </c>
      <c r="G38" s="41" t="str">
        <f>IF(Start!C31&gt;0,Start!C31,"")</f>
        <v>Piet Smits</v>
      </c>
      <c r="H38" s="11"/>
      <c r="I38" s="52" t="str">
        <f>IF(H38&gt;0,Start!C8,"")</f>
        <v/>
      </c>
      <c r="J38" s="11"/>
      <c r="K38" s="35" t="str">
        <f>IF(H38&gt;0,ROUNDDOWN(H38/K28*10,0),"")</f>
        <v/>
      </c>
      <c r="L38" s="36" t="str">
        <f t="shared" si="3"/>
        <v/>
      </c>
    </row>
    <row r="39" spans="1:12" x14ac:dyDescent="0.2">
      <c r="A39" s="41" t="str">
        <f>IF(Start!C32&gt;0,Start!C32,"")</f>
        <v>Frans vd Spank</v>
      </c>
      <c r="B39" s="11"/>
      <c r="C39" s="52" t="str">
        <f>IF(B39&gt;0,Start!C8,"")</f>
        <v/>
      </c>
      <c r="D39" s="11"/>
      <c r="E39" s="35" t="str">
        <f>IF(B39&gt;0,ROUNDDOWN(B39/E28*10,0),"")</f>
        <v/>
      </c>
      <c r="F39" s="36" t="str">
        <f t="shared" si="2"/>
        <v/>
      </c>
      <c r="G39" s="41" t="str">
        <f>IF(Start!C32&gt;0,Start!C32,"")</f>
        <v>Frans vd Spank</v>
      </c>
      <c r="H39" s="11"/>
      <c r="I39" s="52" t="str">
        <f>IF(H39&gt;0,Start!C8,"")</f>
        <v/>
      </c>
      <c r="J39" s="11"/>
      <c r="K39" s="35" t="str">
        <f>IF(H39&gt;0,ROUNDDOWN(H39/K28*10,0),"")</f>
        <v/>
      </c>
      <c r="L39" s="36" t="str">
        <f t="shared" si="3"/>
        <v/>
      </c>
    </row>
    <row r="40" spans="1:12" x14ac:dyDescent="0.2">
      <c r="A40" s="41" t="str">
        <f>IF(Start!C33&gt;0,Start!C33,"")</f>
        <v>Patrick vd Spank</v>
      </c>
      <c r="B40" s="11"/>
      <c r="C40" s="52" t="str">
        <f>IF(B40&gt;0,Start!C8,"")</f>
        <v/>
      </c>
      <c r="D40" s="11"/>
      <c r="E40" s="35" t="str">
        <f>IF(B40&gt;0,ROUNDDOWN(B40/E28*10,0),"")</f>
        <v/>
      </c>
      <c r="F40" s="36" t="str">
        <f t="shared" si="2"/>
        <v/>
      </c>
      <c r="G40" s="41" t="str">
        <f>IF(Start!C33&gt;0,Start!C33,"")</f>
        <v>Patrick vd Spank</v>
      </c>
      <c r="H40" s="11"/>
      <c r="I40" s="52" t="str">
        <f>IF(H40&gt;0,Start!C8,"")</f>
        <v/>
      </c>
      <c r="J40" s="11"/>
      <c r="K40" s="35" t="str">
        <f>IF(H40&gt;0,ROUNDDOWN(H40/K28*10,0),"")</f>
        <v/>
      </c>
      <c r="L40" s="36" t="str">
        <f t="shared" si="3"/>
        <v/>
      </c>
    </row>
    <row r="41" spans="1:12" x14ac:dyDescent="0.2">
      <c r="A41" s="41" t="str">
        <f>IF(Start!C34&gt;0,Start!C34,"")</f>
        <v>Piet Theijssen</v>
      </c>
      <c r="B41" s="11"/>
      <c r="C41" s="52" t="str">
        <f>IF(B41&gt;0,Start!C8,"")</f>
        <v/>
      </c>
      <c r="D41" s="11"/>
      <c r="E41" s="35" t="str">
        <f>IF(B41&gt;0,ROUNDDOWN(B41/E28*10,0),"")</f>
        <v/>
      </c>
      <c r="F41" s="36" t="str">
        <f t="shared" si="2"/>
        <v/>
      </c>
      <c r="G41" s="41" t="str">
        <f>IF(Start!C34&gt;0,Start!C34,"")</f>
        <v>Piet Theijssen</v>
      </c>
      <c r="H41" s="11"/>
      <c r="I41" s="52" t="str">
        <f>IF(H41&gt;0,Start!C8,"")</f>
        <v/>
      </c>
      <c r="J41" s="11"/>
      <c r="K41" s="35" t="str">
        <f>IF(H41&gt;0,ROUNDDOWN(H41/K28*10,0),"")</f>
        <v/>
      </c>
      <c r="L41" s="36" t="str">
        <f t="shared" si="3"/>
        <v/>
      </c>
    </row>
    <row r="42" spans="1:12" x14ac:dyDescent="0.2">
      <c r="A42" s="41" t="str">
        <f>IF(Start!C35&gt;0,Start!C35,"")</f>
        <v>William Verhoeven</v>
      </c>
      <c r="B42" s="11"/>
      <c r="C42" s="52" t="str">
        <f>IF(B42&gt;0,Start!C8,"")</f>
        <v/>
      </c>
      <c r="D42" s="11"/>
      <c r="E42" s="35" t="str">
        <f>IF(B42&gt;0,ROUNDDOWN(B42/E28*10,0),"")</f>
        <v/>
      </c>
      <c r="F42" s="36" t="str">
        <f t="shared" si="2"/>
        <v/>
      </c>
      <c r="G42" s="41" t="str">
        <f>IF(Start!C35&gt;0,Start!C35,"")</f>
        <v>William Verhoeven</v>
      </c>
      <c r="H42" s="11"/>
      <c r="I42" s="52" t="str">
        <f>IF(H42&gt;0,Start!C8,"")</f>
        <v/>
      </c>
      <c r="J42" s="11"/>
      <c r="K42" s="35" t="str">
        <f>IF(H42&gt;0,ROUNDDOWN(H42/K28*10,0),"")</f>
        <v/>
      </c>
      <c r="L42" s="36" t="str">
        <f t="shared" si="3"/>
        <v/>
      </c>
    </row>
    <row r="43" spans="1:12" x14ac:dyDescent="0.2">
      <c r="A43" s="41" t="str">
        <f>IF(Start!C36&gt;0,Start!C36,"")</f>
        <v>Jan Vloet</v>
      </c>
      <c r="B43" s="11"/>
      <c r="C43" s="52" t="str">
        <f>IF(B43&gt;0,Start!C8,"")</f>
        <v/>
      </c>
      <c r="D43" s="11"/>
      <c r="E43" s="35" t="str">
        <f>IF(B43&gt;0,ROUNDDOWN(B43/E28*10,0),"")</f>
        <v/>
      </c>
      <c r="F43" s="36" t="str">
        <f t="shared" si="2"/>
        <v/>
      </c>
      <c r="G43" s="41" t="str">
        <f>IF(Start!C36&gt;0,Start!C36,"")</f>
        <v>Jan Vloet</v>
      </c>
      <c r="H43" s="11"/>
      <c r="I43" s="52" t="str">
        <f>IF(H43&gt;0,Start!C8,"")</f>
        <v/>
      </c>
      <c r="J43" s="11"/>
      <c r="K43" s="35" t="str">
        <f>IF(H43&gt;0,ROUNDDOWN(H43/K28*10,0),"")</f>
        <v/>
      </c>
      <c r="L43" s="36" t="str">
        <f t="shared" si="3"/>
        <v/>
      </c>
    </row>
    <row r="44" spans="1:12" x14ac:dyDescent="0.2">
      <c r="A44" s="41" t="str">
        <f>IF(Start!C37&gt;0,Start!C37,"")</f>
        <v>Jo vd Hanenberg</v>
      </c>
      <c r="B44" s="11"/>
      <c r="C44" s="52" t="str">
        <f>IF(B44&gt;0,Start!C8,"")</f>
        <v/>
      </c>
      <c r="D44" s="11"/>
      <c r="E44" s="35" t="str">
        <f>IF(B44&gt;0,ROUNDDOWN(B44/E28*10,0),"")</f>
        <v/>
      </c>
      <c r="F44" s="36" t="str">
        <f t="shared" si="2"/>
        <v/>
      </c>
      <c r="G44" s="41" t="str">
        <f>IF(Start!C37&gt;0,Start!C37,"")</f>
        <v>Jo vd Hanenberg</v>
      </c>
      <c r="H44" s="11"/>
      <c r="I44" s="52" t="str">
        <f>IF(H44&gt;0,Start!C8,"")</f>
        <v/>
      </c>
      <c r="J44" s="11"/>
      <c r="K44" s="35" t="str">
        <f>IF(H44&gt;0,ROUNDDOWN(H44/K28*10,0),"")</f>
        <v/>
      </c>
      <c r="L44" s="36" t="str">
        <f t="shared" si="3"/>
        <v/>
      </c>
    </row>
    <row r="45" spans="1:12" x14ac:dyDescent="0.2">
      <c r="A45" s="41" t="str">
        <f>IF(Start!C38&gt;0,Start!C38,"")</f>
        <v/>
      </c>
      <c r="B45" s="11"/>
      <c r="C45" s="52" t="str">
        <f>IF(B45&gt;0,Start!C8,"")</f>
        <v/>
      </c>
      <c r="D45" s="11"/>
      <c r="E45" s="35" t="str">
        <f>IF(B45&gt;0,ROUNDDOWN(B45/E28*10,0),"")</f>
        <v/>
      </c>
      <c r="F45" s="36" t="str">
        <f t="shared" si="2"/>
        <v/>
      </c>
      <c r="G45" s="41" t="str">
        <f>IF(Start!C38&gt;0,Start!C38,"")</f>
        <v/>
      </c>
      <c r="H45" s="11"/>
      <c r="I45" s="52" t="str">
        <f>IF(H45&gt;0,Start!C8,"")</f>
        <v/>
      </c>
      <c r="J45" s="11"/>
      <c r="K45" s="35" t="str">
        <f>IF(H45&gt;0,ROUNDDOWN(H45/K28*10,0),"")</f>
        <v/>
      </c>
      <c r="L45" s="36" t="str">
        <f t="shared" si="3"/>
        <v/>
      </c>
    </row>
    <row r="46" spans="1:12" x14ac:dyDescent="0.2">
      <c r="A46" s="310" t="str">
        <f>IF(Start!C39&gt;0,Start!C39,"")</f>
        <v/>
      </c>
      <c r="B46" s="305"/>
      <c r="C46" s="307" t="str">
        <f>IF(B46&gt;0,Start!C8,"")</f>
        <v/>
      </c>
      <c r="D46" s="305"/>
      <c r="E46" s="307" t="str">
        <f>IF(B46&gt;0,ROUNDDOWN(B46/E28*10,0),"")</f>
        <v/>
      </c>
      <c r="F46" s="308" t="str">
        <f t="shared" si="2"/>
        <v/>
      </c>
      <c r="G46" s="310" t="str">
        <f>IF(Start!C39&gt;0,Start!C39,"")</f>
        <v/>
      </c>
      <c r="H46" s="305"/>
      <c r="I46" s="307" t="str">
        <f>IF(H46&gt;0,Start!C8,"")</f>
        <v/>
      </c>
      <c r="J46" s="305"/>
      <c r="K46" s="307" t="str">
        <f>IF(H46&gt;0,ROUNDDOWN(H46/K28*10,0),"")</f>
        <v/>
      </c>
      <c r="L46" s="308" t="str">
        <f t="shared" si="3"/>
        <v/>
      </c>
    </row>
    <row r="47" spans="1:12" x14ac:dyDescent="0.2">
      <c r="A47" s="41" t="str">
        <f>IF(Start!C40&gt;0,Start!C40,"")</f>
        <v/>
      </c>
      <c r="B47" s="11"/>
      <c r="C47" s="52" t="str">
        <f>IF(B47&gt;0,Start!C8,"")</f>
        <v/>
      </c>
      <c r="D47" s="11"/>
      <c r="E47" s="35" t="str">
        <f>IF(B47&gt;0,ROUNDDOWN(B47/E28*10,0),"")</f>
        <v/>
      </c>
      <c r="F47" s="36" t="str">
        <f t="shared" si="2"/>
        <v/>
      </c>
      <c r="G47" s="41" t="str">
        <f>IF(Start!C40&gt;0,Start!C40,"")</f>
        <v/>
      </c>
      <c r="H47" s="11"/>
      <c r="I47" s="52" t="str">
        <f>IF(H47&gt;0,Start!C8,"")</f>
        <v/>
      </c>
      <c r="J47" s="11"/>
      <c r="K47" s="35" t="str">
        <f>IF(H47&gt;0,ROUNDDOWN(H47/K28*10,0),"")</f>
        <v/>
      </c>
      <c r="L47" s="36" t="str">
        <f t="shared" si="3"/>
        <v/>
      </c>
    </row>
    <row r="48" spans="1:12" x14ac:dyDescent="0.2">
      <c r="A48" s="41" t="str">
        <f>IF(Start!C41&gt;0,Start!C41,"")</f>
        <v/>
      </c>
      <c r="B48" s="11"/>
      <c r="C48" s="52" t="str">
        <f>IF(B48&gt;0,Start!C8,"")</f>
        <v/>
      </c>
      <c r="D48" s="11"/>
      <c r="E48" s="35" t="str">
        <f>IF(B48&gt;0,ROUNDDOWN(B48/E28*10,0),"")</f>
        <v/>
      </c>
      <c r="F48" s="36" t="str">
        <f t="shared" si="2"/>
        <v/>
      </c>
      <c r="G48" s="41" t="str">
        <f>IF(Start!C41&gt;0,Start!C41,"")</f>
        <v/>
      </c>
      <c r="H48" s="11"/>
      <c r="I48" s="52" t="str">
        <f>IF(H48&gt;0,Start!C8,"")</f>
        <v/>
      </c>
      <c r="J48" s="11"/>
      <c r="K48" s="35" t="str">
        <f>IF(H48&gt;0,ROUNDDOWN(H48/K28*10,0),"")</f>
        <v/>
      </c>
      <c r="L48" s="36" t="str">
        <f t="shared" si="3"/>
        <v/>
      </c>
    </row>
    <row r="49" spans="1:12" x14ac:dyDescent="0.2">
      <c r="A49" s="41" t="str">
        <f>IF(Start!C42&gt;0,Start!C42,"")</f>
        <v/>
      </c>
      <c r="B49" s="11"/>
      <c r="C49" s="52" t="str">
        <f>IF(B49&gt;0,Start!C8,"")</f>
        <v/>
      </c>
      <c r="D49" s="11"/>
      <c r="E49" s="35" t="str">
        <f>IF(B49&gt;0,ROUNDDOWN(B49/E28*10,0),"")</f>
        <v/>
      </c>
      <c r="F49" s="36" t="str">
        <f t="shared" si="2"/>
        <v/>
      </c>
      <c r="G49" s="41" t="str">
        <f>IF(Start!C42&gt;0,Start!C42,"")</f>
        <v/>
      </c>
      <c r="H49" s="11"/>
      <c r="I49" s="52" t="str">
        <f>IF(H49&gt;0,Start!C8,"")</f>
        <v/>
      </c>
      <c r="J49" s="11"/>
      <c r="K49" s="35" t="str">
        <f>IF(H49&gt;0,ROUNDDOWN(H49/K28*10,0),"")</f>
        <v/>
      </c>
      <c r="L49" s="36" t="str">
        <f t="shared" si="3"/>
        <v/>
      </c>
    </row>
    <row r="50" spans="1:12" x14ac:dyDescent="0.2">
      <c r="A50" s="48" t="s">
        <v>17</v>
      </c>
      <c r="B50" s="37">
        <f>SUM(B30:B49)</f>
        <v>0</v>
      </c>
      <c r="C50" s="37">
        <f>SUM(C30:C49)</f>
        <v>0</v>
      </c>
      <c r="D50" s="37">
        <f>MAX(D30:D49)</f>
        <v>0</v>
      </c>
      <c r="E50" s="37">
        <f>SUM(E30:E49)</f>
        <v>0</v>
      </c>
      <c r="F50" s="38" t="str">
        <f>IF(B50&gt;0,B50/C50,"")</f>
        <v/>
      </c>
      <c r="G50" s="48" t="s">
        <v>17</v>
      </c>
      <c r="H50" s="37">
        <f>SUM(H30:H49)</f>
        <v>0</v>
      </c>
      <c r="I50" s="37">
        <f>SUM(I30:I49)</f>
        <v>0</v>
      </c>
      <c r="J50" s="37">
        <f>MAX(J30:J49)</f>
        <v>0</v>
      </c>
      <c r="K50" s="37">
        <f>SUM(K30:K49)</f>
        <v>0</v>
      </c>
      <c r="L50" s="38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>
        <f>Start!C39</f>
        <v>0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Start!M39</f>
        <v>0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Start!O39</f>
        <v>0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309" t="str">
        <f>IF(Start!C39&gt;0,Start!C39,"")</f>
        <v/>
      </c>
      <c r="B70" s="305"/>
      <c r="C70" s="307" t="str">
        <f>IF(B70&gt;0,Start!C8,"")</f>
        <v/>
      </c>
      <c r="D70" s="305"/>
      <c r="E70" s="307" t="str">
        <f>IF(B70&gt;0,ROUNDDOWN(B70/E52*10,0),"")</f>
        <v/>
      </c>
      <c r="F70" s="308" t="str">
        <f t="shared" si="4"/>
        <v/>
      </c>
      <c r="G70" s="309" t="str">
        <f>IF(Start!C39&gt;0,Start!C39,"")</f>
        <v/>
      </c>
      <c r="H70" s="305"/>
      <c r="I70" s="307" t="str">
        <f>IF(H70&gt;0,Start!C8,"")</f>
        <v/>
      </c>
      <c r="J70" s="305"/>
      <c r="K70" s="307" t="str">
        <f>IF(H70&gt;0,ROUNDDOWN(H70/K52*10,0),"")</f>
        <v/>
      </c>
      <c r="L70" s="308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workbookViewId="0">
      <selection activeCell="A9" sqref="A9"/>
    </sheetView>
  </sheetViews>
  <sheetFormatPr defaultRowHeight="14.25" x14ac:dyDescent="0.2"/>
  <cols>
    <col min="1" max="1" width="18.7109375" style="165" customWidth="1"/>
    <col min="2" max="5" width="7.7109375" style="165" customWidth="1"/>
    <col min="6" max="6" width="18.7109375" style="165" customWidth="1"/>
    <col min="7" max="10" width="7.7109375" style="165" customWidth="1"/>
    <col min="11" max="11" width="9.140625" style="165"/>
    <col min="12" max="12" width="18.7109375" style="165" customWidth="1"/>
    <col min="13" max="13" width="7.7109375" style="165" customWidth="1"/>
    <col min="14" max="16384" width="9.140625" style="165"/>
  </cols>
  <sheetData>
    <row r="1" spans="1:13" ht="24.95" customHeight="1" x14ac:dyDescent="0.2">
      <c r="A1" s="354"/>
      <c r="B1" s="349"/>
      <c r="C1" s="349"/>
      <c r="D1" s="349"/>
      <c r="E1" s="349"/>
      <c r="F1" s="349"/>
      <c r="G1" s="349"/>
      <c r="H1" s="349"/>
      <c r="I1" s="349"/>
      <c r="J1" s="353"/>
    </row>
    <row r="2" spans="1:13" ht="24.95" customHeight="1" x14ac:dyDescent="0.2">
      <c r="A2" s="166"/>
      <c r="B2" s="352"/>
      <c r="C2" s="295" t="str">
        <f>Start!C5</f>
        <v>Recreatieclub Tiona</v>
      </c>
      <c r="D2" s="280"/>
      <c r="E2" s="295"/>
      <c r="F2" s="167"/>
      <c r="G2" s="393" t="s">
        <v>201</v>
      </c>
      <c r="H2" s="394"/>
      <c r="I2" s="394"/>
      <c r="J2" s="395"/>
    </row>
    <row r="3" spans="1:13" ht="24.95" customHeight="1" x14ac:dyDescent="0.2">
      <c r="A3" s="166"/>
      <c r="B3" s="352"/>
      <c r="C3" s="295"/>
      <c r="D3" s="280"/>
      <c r="E3" s="295"/>
      <c r="F3" s="167"/>
      <c r="G3" s="397" t="s">
        <v>202</v>
      </c>
      <c r="H3" s="398"/>
      <c r="I3" s="398"/>
      <c r="J3" s="399"/>
    </row>
    <row r="4" spans="1:13" ht="24.95" customHeight="1" x14ac:dyDescent="0.2">
      <c r="A4" s="166"/>
      <c r="C4" s="295" t="str">
        <f>Start!C6</f>
        <v>Competitie Driebanden klein</v>
      </c>
      <c r="D4" s="280"/>
      <c r="E4" s="295"/>
      <c r="F4" s="167"/>
      <c r="G4" s="397" t="s">
        <v>232</v>
      </c>
      <c r="H4" s="398"/>
      <c r="I4" s="398"/>
      <c r="J4" s="399"/>
    </row>
    <row r="5" spans="1:13" ht="24.95" customHeight="1" x14ac:dyDescent="0.3">
      <c r="A5" s="293"/>
      <c r="C5" s="295" t="str">
        <f>Start!C7</f>
        <v>Seizoen 2017-2018</v>
      </c>
      <c r="D5" s="346"/>
      <c r="E5" s="346"/>
      <c r="G5" s="401" t="s">
        <v>233</v>
      </c>
      <c r="H5" s="402"/>
      <c r="I5" s="402"/>
      <c r="J5" s="403"/>
      <c r="L5" s="169"/>
    </row>
    <row r="6" spans="1:13" ht="24.95" customHeight="1" x14ac:dyDescent="0.2">
      <c r="A6" s="293"/>
      <c r="B6" s="196" t="s">
        <v>231</v>
      </c>
      <c r="C6" s="400">
        <v>43131</v>
      </c>
      <c r="D6" s="400"/>
      <c r="E6" s="400"/>
      <c r="F6" s="400"/>
      <c r="G6" s="400"/>
      <c r="H6" s="355"/>
      <c r="I6" s="355"/>
      <c r="J6" s="356"/>
      <c r="L6" s="169"/>
    </row>
    <row r="7" spans="1:13" ht="24.95" customHeight="1" x14ac:dyDescent="0.2">
      <c r="A7" s="168"/>
      <c r="B7" s="347"/>
      <c r="C7" s="347"/>
      <c r="D7" s="348"/>
      <c r="E7" s="350"/>
      <c r="F7" s="350"/>
      <c r="G7" s="350"/>
      <c r="H7" s="350"/>
      <c r="I7" s="350"/>
      <c r="J7" s="351"/>
      <c r="L7" s="169"/>
    </row>
    <row r="8" spans="1:13" ht="33.950000000000003" customHeight="1" x14ac:dyDescent="0.2">
      <c r="A8" s="221" t="s">
        <v>81</v>
      </c>
      <c r="B8" s="327" t="s">
        <v>113</v>
      </c>
      <c r="C8" s="328" t="s">
        <v>148</v>
      </c>
      <c r="D8" s="329" t="s">
        <v>86</v>
      </c>
      <c r="E8" s="222" t="s">
        <v>112</v>
      </c>
      <c r="F8" s="223" t="s">
        <v>81</v>
      </c>
      <c r="G8" s="327" t="s">
        <v>113</v>
      </c>
      <c r="H8" s="328" t="s">
        <v>148</v>
      </c>
      <c r="I8" s="329" t="s">
        <v>86</v>
      </c>
      <c r="J8" s="222" t="s">
        <v>112</v>
      </c>
      <c r="L8" s="169"/>
    </row>
    <row r="9" spans="1:13" ht="20.100000000000001" customHeight="1" x14ac:dyDescent="0.2">
      <c r="A9" s="311"/>
      <c r="B9" s="180"/>
      <c r="C9" s="179"/>
      <c r="D9" s="330"/>
      <c r="E9" s="170" t="e">
        <f>ROUNDDOWN(C9/B9*10,0)</f>
        <v>#DIV/0!</v>
      </c>
      <c r="F9" s="190"/>
      <c r="G9" s="180"/>
      <c r="H9" s="179"/>
      <c r="I9" s="330"/>
      <c r="J9" s="170" t="e">
        <f>ROUNDDOWN(H9/G9*10,0)</f>
        <v>#DIV/0!</v>
      </c>
      <c r="L9" s="174" t="str">
        <f>Start!C23</f>
        <v>Peter van Alderen</v>
      </c>
      <c r="M9" s="175">
        <f>Start!K23</f>
        <v>12</v>
      </c>
    </row>
    <row r="10" spans="1:13" ht="20.100000000000001" customHeight="1" x14ac:dyDescent="0.2">
      <c r="A10" s="181"/>
      <c r="B10" s="183"/>
      <c r="C10" s="182"/>
      <c r="D10" s="331"/>
      <c r="E10" s="170" t="e">
        <f t="shared" ref="E10:E20" si="0">ROUNDDOWN(C10/B10*10,0)</f>
        <v>#DIV/0!</v>
      </c>
      <c r="F10" s="191"/>
      <c r="G10" s="183"/>
      <c r="H10" s="182"/>
      <c r="I10" s="331"/>
      <c r="J10" s="170" t="e">
        <f t="shared" ref="J10:J20" si="1">ROUNDDOWN(H10/G10*10,0)</f>
        <v>#DIV/0!</v>
      </c>
      <c r="L10" s="174" t="str">
        <f>Start!C24</f>
        <v>Henk Baron</v>
      </c>
      <c r="M10" s="175">
        <f>Start!K24</f>
        <v>9</v>
      </c>
    </row>
    <row r="11" spans="1:13" ht="20.100000000000001" customHeight="1" x14ac:dyDescent="0.2">
      <c r="A11" s="181"/>
      <c r="B11" s="183"/>
      <c r="C11" s="182"/>
      <c r="D11" s="331"/>
      <c r="E11" s="170" t="e">
        <f t="shared" si="0"/>
        <v>#DIV/0!</v>
      </c>
      <c r="F11" s="191"/>
      <c r="G11" s="183"/>
      <c r="H11" s="182"/>
      <c r="I11" s="331"/>
      <c r="J11" s="170" t="e">
        <f t="shared" si="1"/>
        <v>#DIV/0!</v>
      </c>
      <c r="L11" s="174" t="str">
        <f>Start!C25</f>
        <v>Cor vd Berg</v>
      </c>
      <c r="M11" s="175">
        <f>Start!K25</f>
        <v>9</v>
      </c>
    </row>
    <row r="12" spans="1:13" ht="20.100000000000001" customHeight="1" x14ac:dyDescent="0.2">
      <c r="A12" s="181"/>
      <c r="B12" s="183"/>
      <c r="C12" s="182"/>
      <c r="D12" s="331"/>
      <c r="E12" s="170" t="e">
        <f t="shared" si="0"/>
        <v>#DIV/0!</v>
      </c>
      <c r="F12" s="191"/>
      <c r="G12" s="183"/>
      <c r="H12" s="182"/>
      <c r="I12" s="331"/>
      <c r="J12" s="170" t="e">
        <f t="shared" si="1"/>
        <v>#DIV/0!</v>
      </c>
      <c r="L12" s="174" t="str">
        <f>Start!C26</f>
        <v>Daan Bergink</v>
      </c>
      <c r="M12" s="175">
        <f>Start!K26</f>
        <v>13</v>
      </c>
    </row>
    <row r="13" spans="1:13" ht="20.100000000000001" customHeight="1" x14ac:dyDescent="0.2">
      <c r="A13" s="181"/>
      <c r="B13" s="183"/>
      <c r="C13" s="182"/>
      <c r="D13" s="331"/>
      <c r="E13" s="170" t="e">
        <f t="shared" si="0"/>
        <v>#DIV/0!</v>
      </c>
      <c r="F13" s="191"/>
      <c r="G13" s="183"/>
      <c r="H13" s="296"/>
      <c r="I13" s="332"/>
      <c r="J13" s="170" t="e">
        <f t="shared" si="1"/>
        <v>#DIV/0!</v>
      </c>
      <c r="L13" s="174" t="str">
        <f>Start!C27</f>
        <v>Luciën Bressers</v>
      </c>
      <c r="M13" s="175">
        <f>Start!K27</f>
        <v>14</v>
      </c>
    </row>
    <row r="14" spans="1:13" ht="20.100000000000001" customHeight="1" x14ac:dyDescent="0.2">
      <c r="A14" s="181"/>
      <c r="B14" s="183"/>
      <c r="C14" s="182"/>
      <c r="D14" s="331"/>
      <c r="E14" s="170" t="e">
        <f t="shared" si="0"/>
        <v>#DIV/0!</v>
      </c>
      <c r="F14" s="298"/>
      <c r="G14" s="297"/>
      <c r="H14" s="296"/>
      <c r="I14" s="332"/>
      <c r="J14" s="170" t="e">
        <f t="shared" si="1"/>
        <v>#DIV/0!</v>
      </c>
      <c r="L14" s="174" t="str">
        <f>Start!C28</f>
        <v>Harrie Hanegraaf</v>
      </c>
      <c r="M14" s="175">
        <f>Start!K28</f>
        <v>13</v>
      </c>
    </row>
    <row r="15" spans="1:13" ht="20.100000000000001" customHeight="1" x14ac:dyDescent="0.2">
      <c r="A15" s="181"/>
      <c r="B15" s="183"/>
      <c r="C15" s="182"/>
      <c r="D15" s="331"/>
      <c r="E15" s="170" t="e">
        <f t="shared" si="0"/>
        <v>#DIV/0!</v>
      </c>
      <c r="F15" s="191"/>
      <c r="G15" s="183"/>
      <c r="H15" s="182"/>
      <c r="I15" s="331"/>
      <c r="J15" s="170" t="e">
        <f t="shared" si="1"/>
        <v>#DIV/0!</v>
      </c>
      <c r="L15" s="174" t="str">
        <f>Start!C29</f>
        <v>Tonnie vd Oetelaar</v>
      </c>
      <c r="M15" s="175">
        <f>Start!K29</f>
        <v>8</v>
      </c>
    </row>
    <row r="16" spans="1:13" ht="20.100000000000001" customHeight="1" x14ac:dyDescent="0.2">
      <c r="A16" s="181"/>
      <c r="B16" s="183"/>
      <c r="C16" s="182"/>
      <c r="D16" s="331"/>
      <c r="E16" s="170" t="e">
        <f t="shared" si="0"/>
        <v>#DIV/0!</v>
      </c>
      <c r="F16" s="191"/>
      <c r="G16" s="183"/>
      <c r="H16" s="182"/>
      <c r="I16" s="331"/>
      <c r="J16" s="170" t="e">
        <f t="shared" si="1"/>
        <v>#DIV/0!</v>
      </c>
      <c r="L16" s="174" t="str">
        <f>Start!C30</f>
        <v>Leo Pijnenburg</v>
      </c>
      <c r="M16" s="175">
        <f>Start!K30</f>
        <v>8</v>
      </c>
    </row>
    <row r="17" spans="1:13" ht="20.100000000000001" customHeight="1" x14ac:dyDescent="0.2">
      <c r="A17" s="181"/>
      <c r="B17" s="183"/>
      <c r="C17" s="182"/>
      <c r="D17" s="331"/>
      <c r="E17" s="170" t="e">
        <f t="shared" si="0"/>
        <v>#DIV/0!</v>
      </c>
      <c r="F17" s="191"/>
      <c r="G17" s="183"/>
      <c r="H17" s="182"/>
      <c r="I17" s="331"/>
      <c r="J17" s="170" t="e">
        <f t="shared" si="1"/>
        <v>#DIV/0!</v>
      </c>
      <c r="L17" s="174" t="str">
        <f>Start!C31</f>
        <v>Piet Smits</v>
      </c>
      <c r="M17" s="175">
        <f>Start!K31</f>
        <v>8</v>
      </c>
    </row>
    <row r="18" spans="1:13" ht="20.100000000000001" customHeight="1" x14ac:dyDescent="0.2">
      <c r="A18" s="181"/>
      <c r="B18" s="183"/>
      <c r="C18" s="182"/>
      <c r="D18" s="331"/>
      <c r="E18" s="170" t="e">
        <f t="shared" si="0"/>
        <v>#DIV/0!</v>
      </c>
      <c r="F18" s="191"/>
      <c r="G18" s="183"/>
      <c r="H18" s="182"/>
      <c r="I18" s="331"/>
      <c r="J18" s="170" t="e">
        <f t="shared" si="1"/>
        <v>#DIV/0!</v>
      </c>
      <c r="L18" s="174" t="str">
        <f>Start!C32</f>
        <v>Frans vd Spank</v>
      </c>
      <c r="M18" s="175">
        <f>Start!K32</f>
        <v>17</v>
      </c>
    </row>
    <row r="19" spans="1:13" ht="20.100000000000001" customHeight="1" x14ac:dyDescent="0.2">
      <c r="A19" s="181"/>
      <c r="B19" s="183"/>
      <c r="C19" s="182"/>
      <c r="D19" s="331"/>
      <c r="E19" s="170" t="e">
        <f t="shared" si="0"/>
        <v>#DIV/0!</v>
      </c>
      <c r="F19" s="191"/>
      <c r="G19" s="183"/>
      <c r="H19" s="182"/>
      <c r="I19" s="331"/>
      <c r="J19" s="170" t="e">
        <f t="shared" si="1"/>
        <v>#DIV/0!</v>
      </c>
      <c r="L19" s="174" t="str">
        <f>Start!C33</f>
        <v>Patrick vd Spank</v>
      </c>
      <c r="M19" s="175">
        <f>Start!K33</f>
        <v>15</v>
      </c>
    </row>
    <row r="20" spans="1:13" ht="20.100000000000001" customHeight="1" x14ac:dyDescent="0.2">
      <c r="A20" s="299"/>
      <c r="B20" s="297"/>
      <c r="C20" s="296"/>
      <c r="D20" s="332"/>
      <c r="E20" s="170" t="e">
        <f t="shared" si="0"/>
        <v>#DIV/0!</v>
      </c>
      <c r="F20" s="191"/>
      <c r="G20" s="183"/>
      <c r="H20" s="182"/>
      <c r="I20" s="331"/>
      <c r="J20" s="170" t="e">
        <f t="shared" si="1"/>
        <v>#DIV/0!</v>
      </c>
      <c r="L20" s="174" t="str">
        <f>Start!C34</f>
        <v>Piet Theijssen</v>
      </c>
      <c r="M20" s="175">
        <f>Start!K34</f>
        <v>10</v>
      </c>
    </row>
    <row r="21" spans="1:13" ht="20.100000000000001" customHeight="1" x14ac:dyDescent="0.2">
      <c r="A21" s="181"/>
      <c r="B21" s="183"/>
      <c r="C21" s="182"/>
      <c r="D21" s="331"/>
      <c r="E21" s="170"/>
      <c r="F21" s="191"/>
      <c r="G21" s="183"/>
      <c r="H21" s="182"/>
      <c r="I21" s="331"/>
      <c r="J21" s="170"/>
      <c r="L21" s="174" t="str">
        <f>Start!C35</f>
        <v>William Verhoeven</v>
      </c>
      <c r="M21" s="175">
        <f>Start!K35</f>
        <v>8</v>
      </c>
    </row>
    <row r="22" spans="1:13" ht="20.100000000000001" customHeight="1" x14ac:dyDescent="0.2">
      <c r="A22" s="185"/>
      <c r="B22" s="183"/>
      <c r="C22" s="182"/>
      <c r="D22" s="331"/>
      <c r="E22" s="170"/>
      <c r="F22" s="192"/>
      <c r="G22" s="183"/>
      <c r="H22" s="182"/>
      <c r="I22" s="331"/>
      <c r="J22" s="170"/>
      <c r="L22" s="174" t="str">
        <f>Start!C36</f>
        <v>Jan Vloet</v>
      </c>
      <c r="M22" s="175">
        <f>Start!K36</f>
        <v>8</v>
      </c>
    </row>
    <row r="23" spans="1:13" ht="20.100000000000001" customHeight="1" x14ac:dyDescent="0.2">
      <c r="A23" s="185"/>
      <c r="B23" s="186"/>
      <c r="C23" s="182"/>
      <c r="D23" s="331"/>
      <c r="E23" s="170"/>
      <c r="F23" s="192"/>
      <c r="G23" s="183"/>
      <c r="H23" s="182"/>
      <c r="I23" s="331"/>
      <c r="J23" s="170"/>
      <c r="L23" s="174" t="str">
        <f>Start!C37</f>
        <v>Jo vd Hanenberg</v>
      </c>
      <c r="M23" s="175">
        <f>Start!K37</f>
        <v>16</v>
      </c>
    </row>
    <row r="24" spans="1:13" ht="20.100000000000001" customHeight="1" x14ac:dyDescent="0.2">
      <c r="A24" s="181"/>
      <c r="B24" s="183"/>
      <c r="C24" s="182"/>
      <c r="D24" s="331"/>
      <c r="E24" s="170"/>
      <c r="F24" s="191"/>
      <c r="G24" s="183"/>
      <c r="H24" s="182"/>
      <c r="I24" s="331"/>
      <c r="J24" s="170"/>
      <c r="L24" s="174">
        <f>Start!C38</f>
        <v>0</v>
      </c>
      <c r="M24" s="175">
        <f>Start!K38</f>
        <v>0</v>
      </c>
    </row>
    <row r="25" spans="1:13" ht="20.100000000000001" customHeight="1" x14ac:dyDescent="0.2">
      <c r="A25" s="185"/>
      <c r="B25" s="186"/>
      <c r="C25" s="184"/>
      <c r="D25" s="333"/>
      <c r="E25" s="170"/>
      <c r="F25" s="192"/>
      <c r="G25" s="186"/>
      <c r="H25" s="184"/>
      <c r="I25" s="333"/>
      <c r="J25" s="170"/>
      <c r="L25" s="174">
        <f>Start!C39</f>
        <v>0</v>
      </c>
      <c r="M25" s="175">
        <f>Start!K39</f>
        <v>0</v>
      </c>
    </row>
    <row r="26" spans="1:13" ht="20.100000000000001" customHeight="1" x14ac:dyDescent="0.2">
      <c r="A26" s="185"/>
      <c r="B26" s="186"/>
      <c r="C26" s="184"/>
      <c r="D26" s="333"/>
      <c r="E26" s="170"/>
      <c r="F26" s="192"/>
      <c r="G26" s="186"/>
      <c r="H26" s="184"/>
      <c r="I26" s="333"/>
      <c r="J26" s="170"/>
      <c r="L26" s="174">
        <f>Start!C40</f>
        <v>0</v>
      </c>
      <c r="M26" s="175">
        <f>Start!K40</f>
        <v>0</v>
      </c>
    </row>
    <row r="27" spans="1:13" ht="20.100000000000001" customHeight="1" x14ac:dyDescent="0.2">
      <c r="A27" s="185"/>
      <c r="B27" s="186"/>
      <c r="C27" s="184"/>
      <c r="D27" s="333"/>
      <c r="E27" s="171"/>
      <c r="F27" s="192"/>
      <c r="G27" s="186"/>
      <c r="H27" s="184"/>
      <c r="I27" s="333"/>
      <c r="J27" s="171"/>
      <c r="L27" s="174">
        <f>Start!C41</f>
        <v>0</v>
      </c>
      <c r="M27" s="175">
        <f>Start!K41</f>
        <v>0</v>
      </c>
    </row>
    <row r="28" spans="1:13" ht="20.100000000000001" customHeight="1" x14ac:dyDescent="0.2">
      <c r="A28" s="187"/>
      <c r="B28" s="189"/>
      <c r="C28" s="188"/>
      <c r="D28" s="334"/>
      <c r="E28" s="172"/>
      <c r="F28" s="193"/>
      <c r="G28" s="195"/>
      <c r="H28" s="194"/>
      <c r="I28" s="334"/>
      <c r="J28" s="173"/>
      <c r="L28" s="174">
        <f>Start!C42</f>
        <v>0</v>
      </c>
      <c r="M28" s="175">
        <f>Start!K42</f>
        <v>0</v>
      </c>
    </row>
    <row r="29" spans="1:13" ht="20.100000000000001" customHeight="1" x14ac:dyDescent="0.2">
      <c r="A29" s="147"/>
      <c r="B29" s="147"/>
      <c r="C29" s="147"/>
      <c r="D29" s="147"/>
      <c r="E29" s="147"/>
      <c r="F29" s="147"/>
      <c r="G29" s="147"/>
      <c r="H29" s="147"/>
      <c r="I29" s="147"/>
      <c r="J29" s="147"/>
    </row>
    <row r="30" spans="1:13" ht="20.100000000000001" customHeight="1" x14ac:dyDescent="0.2">
      <c r="A30" s="147"/>
      <c r="B30" s="147"/>
      <c r="C30" s="312" t="s">
        <v>209</v>
      </c>
      <c r="D30" s="396" t="s">
        <v>234</v>
      </c>
      <c r="E30" s="396"/>
      <c r="F30" s="396"/>
      <c r="G30" s="396"/>
      <c r="H30" s="396"/>
      <c r="I30" s="396"/>
      <c r="J30" s="396"/>
    </row>
    <row r="31" spans="1:13" ht="20.100000000000001" customHeight="1" x14ac:dyDescent="0.2">
      <c r="A31" s="147"/>
      <c r="B31" s="147"/>
      <c r="C31" s="147"/>
      <c r="D31" s="147" t="s">
        <v>245</v>
      </c>
      <c r="E31" s="147"/>
      <c r="F31" s="147"/>
      <c r="G31" s="147"/>
      <c r="H31" s="147"/>
      <c r="I31" s="147"/>
      <c r="J31" s="147"/>
    </row>
    <row r="32" spans="1:13" ht="20.100000000000001" customHeight="1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</row>
  </sheetData>
  <mergeCells count="6">
    <mergeCell ref="G2:J2"/>
    <mergeCell ref="D30:J30"/>
    <mergeCell ref="G3:J3"/>
    <mergeCell ref="C6:G6"/>
    <mergeCell ref="G4:J4"/>
    <mergeCell ref="G5:J5"/>
  </mergeCells>
  <pageMargins left="0.27559055118110237" right="0.19685039370078741" top="0.78740157480314965" bottom="0" header="0.51181102362204722" footer="0.51181102362204722"/>
  <pageSetup paperSize="9" orientation="portrait" horizont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42" t="s">
        <v>6</v>
      </c>
      <c r="B3" s="43" t="s">
        <v>6</v>
      </c>
      <c r="C3" s="39"/>
      <c r="D3" s="39"/>
      <c r="E3" s="39"/>
      <c r="F3" s="44" t="s">
        <v>20</v>
      </c>
      <c r="G3" s="43">
        <f>Start!C40</f>
        <v>0</v>
      </c>
      <c r="H3" s="39"/>
      <c r="I3" s="45" t="s">
        <v>6</v>
      </c>
      <c r="J3" s="39"/>
      <c r="K3" s="39"/>
      <c r="L3" s="40"/>
    </row>
    <row r="4" spans="1:12" x14ac:dyDescent="0.2">
      <c r="A4" s="46" t="str">
        <f>Start!E22</f>
        <v>1e ronde</v>
      </c>
      <c r="B4" s="39"/>
      <c r="C4" s="47" t="s">
        <v>18</v>
      </c>
      <c r="D4" s="39"/>
      <c r="E4" s="43">
        <f>Start!E40</f>
        <v>0</v>
      </c>
      <c r="F4" s="39"/>
      <c r="G4" s="46" t="str">
        <f>Start!G22</f>
        <v>2e ronde</v>
      </c>
      <c r="H4" s="39"/>
      <c r="I4" s="47" t="s">
        <v>18</v>
      </c>
      <c r="J4" s="39"/>
      <c r="K4" s="43">
        <f>Start!G40</f>
        <v>0</v>
      </c>
      <c r="L4" s="40"/>
    </row>
    <row r="5" spans="1:12" x14ac:dyDescent="0.2">
      <c r="A5" s="48" t="s">
        <v>19</v>
      </c>
      <c r="B5" s="49" t="s">
        <v>12</v>
      </c>
      <c r="C5" s="49" t="s">
        <v>13</v>
      </c>
      <c r="D5" s="49" t="s">
        <v>14</v>
      </c>
      <c r="E5" s="49" t="s">
        <v>15</v>
      </c>
      <c r="F5" s="49" t="s">
        <v>16</v>
      </c>
      <c r="G5" s="50" t="s">
        <v>19</v>
      </c>
      <c r="H5" s="49" t="s">
        <v>12</v>
      </c>
      <c r="I5" s="49" t="s">
        <v>13</v>
      </c>
      <c r="J5" s="49" t="s">
        <v>14</v>
      </c>
      <c r="K5" s="49" t="s">
        <v>15</v>
      </c>
      <c r="L5" s="49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35" t="str">
        <f>IF(B6&gt;0,ROUNDDOWN(B6/E4*10,0),"")</f>
        <v/>
      </c>
      <c r="F6" s="36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35" t="str">
        <f>IF(H6&gt;0,ROUNDDOWN(H6/K4*10,0),"")</f>
        <v/>
      </c>
      <c r="L6" s="36" t="str">
        <f>IF(H6&gt;0,H6/I6,"")</f>
        <v/>
      </c>
    </row>
    <row r="7" spans="1:12" x14ac:dyDescent="0.2">
      <c r="A7" s="41" t="str">
        <f>IF(Start!C24&gt;0,Start!C24,"")</f>
        <v>Henk Baron</v>
      </c>
      <c r="B7" s="11"/>
      <c r="C7" s="52" t="str">
        <f>IF(B7&gt;0,Start!C8,"")</f>
        <v/>
      </c>
      <c r="D7" s="11"/>
      <c r="E7" s="35" t="str">
        <f>IF(B7&gt;0,ROUNDDOWN(B7/E4*10,0),"")</f>
        <v/>
      </c>
      <c r="F7" s="36" t="str">
        <f>IF(B7&gt;0,B7/C7,"")</f>
        <v/>
      </c>
      <c r="G7" s="41" t="str">
        <f>IF(Start!C24&gt;0,Start!C24,"")</f>
        <v>Henk Baron</v>
      </c>
      <c r="H7" s="11"/>
      <c r="I7" s="52" t="str">
        <f>IF(H7&gt;0,Start!C8,"")</f>
        <v/>
      </c>
      <c r="J7" s="11"/>
      <c r="K7" s="35" t="str">
        <f>IF(H7&gt;0,ROUNDDOWN(H7/K4*10,0),"")</f>
        <v/>
      </c>
      <c r="L7" s="36" t="str">
        <f>IF(H7&gt;0,H7/I7,"")</f>
        <v/>
      </c>
    </row>
    <row r="8" spans="1:12" x14ac:dyDescent="0.2">
      <c r="A8" s="41" t="str">
        <f>IF(Start!C25&gt;0,Start!C25,"")</f>
        <v>Cor vd Berg</v>
      </c>
      <c r="B8" s="11"/>
      <c r="C8" s="52" t="str">
        <f>IF(B8&gt;0,Start!C8,"")</f>
        <v/>
      </c>
      <c r="D8" s="11"/>
      <c r="E8" s="35" t="str">
        <f>IF(B8&gt;0,ROUNDDOWN(B8/E4*10,0),"")</f>
        <v/>
      </c>
      <c r="F8" s="36" t="str">
        <f t="shared" ref="F8:F25" si="0">IF(B8&gt;0,B8/C8,"")</f>
        <v/>
      </c>
      <c r="G8" s="41" t="str">
        <f>IF(Start!C25&gt;0,Start!C25,"")</f>
        <v>Cor vd Berg</v>
      </c>
      <c r="H8" s="11"/>
      <c r="I8" s="52" t="str">
        <f>IF(H8&gt;0,Start!C8,"")</f>
        <v/>
      </c>
      <c r="J8" s="11"/>
      <c r="K8" s="35" t="str">
        <f>IF(H8&gt;0,ROUNDDOWN(H8/K4*10,0),"")</f>
        <v/>
      </c>
      <c r="L8" s="36" t="str">
        <f t="shared" ref="L8:L25" si="1">IF(H8&gt;0,H8/I8,"")</f>
        <v/>
      </c>
    </row>
    <row r="9" spans="1:12" x14ac:dyDescent="0.2">
      <c r="A9" s="41" t="str">
        <f>IF(Start!C26&gt;0,Start!C26,"")</f>
        <v>Daan Bergink</v>
      </c>
      <c r="B9" s="11"/>
      <c r="C9" s="52" t="str">
        <f>IF(B9&gt;0,Start!C8,"")</f>
        <v/>
      </c>
      <c r="D9" s="11"/>
      <c r="E9" s="35" t="str">
        <f>IF(B9&gt;0,ROUNDDOWN(B9/E4*10,0),"")</f>
        <v/>
      </c>
      <c r="F9" s="36" t="str">
        <f t="shared" si="0"/>
        <v/>
      </c>
      <c r="G9" s="41" t="str">
        <f>IF(Start!C26&gt;0,Start!C26,"")</f>
        <v>Daan Bergink</v>
      </c>
      <c r="H9" s="11"/>
      <c r="I9" s="52" t="str">
        <f>IF(H9&gt;0,Start!C8,"")</f>
        <v/>
      </c>
      <c r="J9" s="11"/>
      <c r="K9" s="35" t="str">
        <f>IF(H9&gt;0,ROUNDDOWN(H9/K4*10,0),"")</f>
        <v/>
      </c>
      <c r="L9" s="36" t="str">
        <f t="shared" si="1"/>
        <v/>
      </c>
    </row>
    <row r="10" spans="1:12" x14ac:dyDescent="0.2">
      <c r="A10" s="41" t="str">
        <f>IF(Start!C27&gt;0,Start!C27,"")</f>
        <v>Luciën Bressers</v>
      </c>
      <c r="B10" s="11"/>
      <c r="C10" s="52" t="str">
        <f>IF(B10&gt;0,Start!C8,"")</f>
        <v/>
      </c>
      <c r="D10" s="11"/>
      <c r="E10" s="35" t="str">
        <f>IF(B10&gt;0,ROUNDDOWN(B10/E4*10,0),"")</f>
        <v/>
      </c>
      <c r="F10" s="36" t="str">
        <f t="shared" si="0"/>
        <v/>
      </c>
      <c r="G10" s="41" t="str">
        <f>IF(Start!C27&gt;0,Start!C27,"")</f>
        <v>Luciën Bressers</v>
      </c>
      <c r="H10" s="11"/>
      <c r="I10" s="52" t="str">
        <f>IF(H10&gt;0,Start!C8,"")</f>
        <v/>
      </c>
      <c r="J10" s="11"/>
      <c r="K10" s="35" t="str">
        <f>IF(H10&gt;0,ROUNDDOWN(H10/K4*10,0),"")</f>
        <v/>
      </c>
      <c r="L10" s="36" t="str">
        <f t="shared" si="1"/>
        <v/>
      </c>
    </row>
    <row r="11" spans="1:12" x14ac:dyDescent="0.2">
      <c r="A11" s="41" t="str">
        <f>IF(Start!C28&gt;0,Start!C28,"")</f>
        <v>Harrie Hanegraaf</v>
      </c>
      <c r="B11" s="11"/>
      <c r="C11" s="52" t="str">
        <f>IF(B11&gt;0,Start!C8,"")</f>
        <v/>
      </c>
      <c r="D11" s="11"/>
      <c r="E11" s="35" t="str">
        <f>IF(B11&gt;0,ROUNDDOWN(B11/E4*10,0),"")</f>
        <v/>
      </c>
      <c r="F11" s="36" t="str">
        <f t="shared" si="0"/>
        <v/>
      </c>
      <c r="G11" s="41" t="str">
        <f>IF(Start!C28&gt;0,Start!C28,"")</f>
        <v>Harrie Hanegraaf</v>
      </c>
      <c r="H11" s="11"/>
      <c r="I11" s="52" t="str">
        <f>IF(H11&gt;0,Start!C8,"")</f>
        <v/>
      </c>
      <c r="J11" s="11"/>
      <c r="K11" s="35" t="str">
        <f>IF(H11&gt;0,ROUNDDOWN(H11/K4*10,0),"")</f>
        <v/>
      </c>
      <c r="L11" s="36" t="str">
        <f t="shared" si="1"/>
        <v/>
      </c>
    </row>
    <row r="12" spans="1:12" x14ac:dyDescent="0.2">
      <c r="A12" s="41" t="str">
        <f>IF(Start!C29&gt;0,Start!C29,"")</f>
        <v>Tonnie vd Oetelaar</v>
      </c>
      <c r="B12" s="11"/>
      <c r="C12" s="52" t="str">
        <f>IF(B12&gt;0,Start!C8,"")</f>
        <v/>
      </c>
      <c r="D12" s="11"/>
      <c r="E12" s="35" t="str">
        <f>IF(B12&gt;0,ROUNDDOWN(B12/E4*10,0),"")</f>
        <v/>
      </c>
      <c r="F12" s="36" t="str">
        <f t="shared" si="0"/>
        <v/>
      </c>
      <c r="G12" s="41" t="str">
        <f>IF(Start!C29&gt;0,Start!C29,"")</f>
        <v>Tonnie vd Oetelaar</v>
      </c>
      <c r="H12" s="11"/>
      <c r="I12" s="52" t="str">
        <f>IF(H12&gt;0,Start!C8,"")</f>
        <v/>
      </c>
      <c r="J12" s="11"/>
      <c r="K12" s="35" t="str">
        <f>IF(H12&gt;0,ROUNDDOWN(H12/K4*10,0),"")</f>
        <v/>
      </c>
      <c r="L12" s="36" t="str">
        <f t="shared" si="1"/>
        <v/>
      </c>
    </row>
    <row r="13" spans="1:12" x14ac:dyDescent="0.2">
      <c r="A13" s="41" t="str">
        <f>IF(Start!C30&gt;0,Start!C30,"")</f>
        <v>Leo Pijnenburg</v>
      </c>
      <c r="B13" s="11"/>
      <c r="C13" s="52" t="str">
        <f>IF(B13&gt;0,Start!C8,"")</f>
        <v/>
      </c>
      <c r="D13" s="11"/>
      <c r="E13" s="35" t="str">
        <f>IF(B13&gt;0,ROUNDDOWN(B13/E4*10,0),"")</f>
        <v/>
      </c>
      <c r="F13" s="36" t="str">
        <f t="shared" si="0"/>
        <v/>
      </c>
      <c r="G13" s="41" t="str">
        <f>IF(Start!C30&gt;0,Start!C30,"")</f>
        <v>Leo Pijnenburg</v>
      </c>
      <c r="H13" s="11"/>
      <c r="I13" s="52" t="str">
        <f>IF(H13&gt;0,Start!C8,"")</f>
        <v/>
      </c>
      <c r="J13" s="11"/>
      <c r="K13" s="35" t="str">
        <f>IF(H13&gt;0,ROUNDDOWN(H13/K4*10,0),"")</f>
        <v/>
      </c>
      <c r="L13" s="36" t="str">
        <f t="shared" si="1"/>
        <v/>
      </c>
    </row>
    <row r="14" spans="1:12" x14ac:dyDescent="0.2">
      <c r="A14" s="41" t="str">
        <f>IF(Start!C31&gt;0,Start!C31,"")</f>
        <v>Piet Smits</v>
      </c>
      <c r="B14" s="11"/>
      <c r="C14" s="52" t="str">
        <f>IF(B14&gt;0,Start!C8,"")</f>
        <v/>
      </c>
      <c r="D14" s="11"/>
      <c r="E14" s="35" t="str">
        <f>IF(B14&gt;0,ROUNDDOWN(B14/E4*10,0),"")</f>
        <v/>
      </c>
      <c r="F14" s="36" t="str">
        <f t="shared" si="0"/>
        <v/>
      </c>
      <c r="G14" s="41" t="str">
        <f>IF(Start!C31&gt;0,Start!C31,"")</f>
        <v>Piet Smits</v>
      </c>
      <c r="H14" s="11"/>
      <c r="I14" s="52" t="str">
        <f>IF(H14&gt;0,Start!C8,"")</f>
        <v/>
      </c>
      <c r="J14" s="11"/>
      <c r="K14" s="35" t="str">
        <f>IF(H14&gt;0,ROUNDDOWN(H14/K4*10,0),"")</f>
        <v/>
      </c>
      <c r="L14" s="36" t="str">
        <f t="shared" si="1"/>
        <v/>
      </c>
    </row>
    <row r="15" spans="1:12" x14ac:dyDescent="0.2">
      <c r="A15" s="41" t="str">
        <f>IF(Start!C32&gt;0,Start!C32,"")</f>
        <v>Frans vd Spank</v>
      </c>
      <c r="B15" s="11"/>
      <c r="C15" s="52" t="str">
        <f>IF(B15&gt;0,Start!C8,"")</f>
        <v/>
      </c>
      <c r="D15" s="11"/>
      <c r="E15" s="35" t="str">
        <f>IF(B15&gt;0,ROUNDDOWN(B15/E4*10,0),"")</f>
        <v/>
      </c>
      <c r="F15" s="36" t="str">
        <f t="shared" si="0"/>
        <v/>
      </c>
      <c r="G15" s="41" t="str">
        <f>IF(Start!C32&gt;0,Start!C32,"")</f>
        <v>Frans vd Spank</v>
      </c>
      <c r="H15" s="11"/>
      <c r="I15" s="52" t="str">
        <f>IF(H15&gt;0,Start!C8,"")</f>
        <v/>
      </c>
      <c r="J15" s="11"/>
      <c r="K15" s="35" t="str">
        <f>IF(H15&gt;0,ROUNDDOWN(H15/K4*10,0),"")</f>
        <v/>
      </c>
      <c r="L15" s="36" t="str">
        <f t="shared" si="1"/>
        <v/>
      </c>
    </row>
    <row r="16" spans="1:12" x14ac:dyDescent="0.2">
      <c r="A16" s="41" t="str">
        <f>IF(Start!C33&gt;0,Start!C33,"")</f>
        <v>Patrick vd Spank</v>
      </c>
      <c r="B16" s="11"/>
      <c r="C16" s="52" t="str">
        <f>IF(B16&gt;0,Start!C8,"")</f>
        <v/>
      </c>
      <c r="D16" s="11"/>
      <c r="E16" s="35" t="str">
        <f>IF(B16&gt;0,ROUNDDOWN(B16/E4*10,0),"")</f>
        <v/>
      </c>
      <c r="F16" s="36" t="str">
        <f t="shared" si="0"/>
        <v/>
      </c>
      <c r="G16" s="41" t="str">
        <f>IF(Start!C33&gt;0,Start!C33,"")</f>
        <v>Patrick vd Spank</v>
      </c>
      <c r="H16" s="11"/>
      <c r="I16" s="52" t="str">
        <f>IF(H16&gt;0,Start!C8,"")</f>
        <v/>
      </c>
      <c r="J16" s="11"/>
      <c r="K16" s="35" t="str">
        <f>IF(H16&gt;0,ROUNDDOWN(H16/K4*10,0),"")</f>
        <v/>
      </c>
      <c r="L16" s="36" t="str">
        <f t="shared" si="1"/>
        <v/>
      </c>
    </row>
    <row r="17" spans="1:12" x14ac:dyDescent="0.2">
      <c r="A17" s="41" t="str">
        <f>IF(Start!C34&gt;0,Start!C34,"")</f>
        <v>Piet Theijssen</v>
      </c>
      <c r="B17" s="11"/>
      <c r="C17" s="52" t="str">
        <f>IF(B17&gt;0,Start!C8,"")</f>
        <v/>
      </c>
      <c r="D17" s="11"/>
      <c r="E17" s="35" t="str">
        <f>IF(B17&gt;0,ROUNDDOWN(B17/E4*10,0),"")</f>
        <v/>
      </c>
      <c r="F17" s="36" t="str">
        <f t="shared" si="0"/>
        <v/>
      </c>
      <c r="G17" s="41" t="str">
        <f>IF(Start!C34&gt;0,Start!C34,"")</f>
        <v>Piet Theijssen</v>
      </c>
      <c r="H17" s="11"/>
      <c r="I17" s="52" t="str">
        <f>IF(H17&gt;0,Start!C8,"")</f>
        <v/>
      </c>
      <c r="J17" s="11"/>
      <c r="K17" s="35" t="str">
        <f>IF(H17&gt;0,ROUNDDOWN(H17/K4*10,0),"")</f>
        <v/>
      </c>
      <c r="L17" s="36" t="str">
        <f t="shared" si="1"/>
        <v/>
      </c>
    </row>
    <row r="18" spans="1:12" x14ac:dyDescent="0.2">
      <c r="A18" s="41" t="str">
        <f>IF(Start!C35&gt;0,Start!C35,"")</f>
        <v>William Verhoeven</v>
      </c>
      <c r="B18" s="11"/>
      <c r="C18" s="52" t="str">
        <f>IF(B18&gt;0,Start!C8,"")</f>
        <v/>
      </c>
      <c r="D18" s="11"/>
      <c r="E18" s="35" t="str">
        <f>IF(B18&gt;0,ROUNDDOWN(B18/E4*10,0),"")</f>
        <v/>
      </c>
      <c r="F18" s="36" t="str">
        <f t="shared" si="0"/>
        <v/>
      </c>
      <c r="G18" s="41" t="str">
        <f>IF(Start!C35&gt;0,Start!C35,"")</f>
        <v>William Verhoeven</v>
      </c>
      <c r="H18" s="11"/>
      <c r="I18" s="52" t="str">
        <f>IF(H18&gt;0,Start!C8,"")</f>
        <v/>
      </c>
      <c r="J18" s="11"/>
      <c r="K18" s="35" t="str">
        <f>IF(H18&gt;0,ROUNDDOWN(H18/K4*10,0),"")</f>
        <v/>
      </c>
      <c r="L18" s="36" t="str">
        <f t="shared" si="1"/>
        <v/>
      </c>
    </row>
    <row r="19" spans="1:12" x14ac:dyDescent="0.2">
      <c r="A19" s="41" t="str">
        <f>IF(Start!C36&gt;0,Start!C36,"")</f>
        <v>Jan Vloet</v>
      </c>
      <c r="B19" s="11"/>
      <c r="C19" s="52" t="str">
        <f>IF(B19&gt;0,Start!C8,"")</f>
        <v/>
      </c>
      <c r="D19" s="11"/>
      <c r="E19" s="35" t="str">
        <f>IF(B19&gt;0,ROUNDDOWN(B19/E4*10,0),"")</f>
        <v/>
      </c>
      <c r="F19" s="36" t="str">
        <f t="shared" si="0"/>
        <v/>
      </c>
      <c r="G19" s="41" t="str">
        <f>IF(Start!C36&gt;0,Start!C36,"")</f>
        <v>Jan Vloet</v>
      </c>
      <c r="H19" s="11"/>
      <c r="I19" s="52" t="str">
        <f>IF(H19&gt;0,Start!C8,"")</f>
        <v/>
      </c>
      <c r="J19" s="11"/>
      <c r="K19" s="35" t="str">
        <f>IF(H19&gt;0,ROUNDDOWN(H19/K4*10,0),"")</f>
        <v/>
      </c>
      <c r="L19" s="36" t="str">
        <f t="shared" si="1"/>
        <v/>
      </c>
    </row>
    <row r="20" spans="1:12" x14ac:dyDescent="0.2">
      <c r="A20" s="41" t="str">
        <f>IF(Start!C37&gt;0,Start!C37,"")</f>
        <v>Jo vd Hanenberg</v>
      </c>
      <c r="B20" s="11"/>
      <c r="C20" s="52" t="str">
        <f>IF(B20&gt;0,Start!C8,"")</f>
        <v/>
      </c>
      <c r="D20" s="11"/>
      <c r="E20" s="35" t="str">
        <f>IF(B20&gt;0,ROUNDDOWN(B20/E4*10,0),"")</f>
        <v/>
      </c>
      <c r="F20" s="36" t="str">
        <f t="shared" si="0"/>
        <v/>
      </c>
      <c r="G20" s="41" t="str">
        <f>IF(Start!C37&gt;0,Start!C37,"")</f>
        <v>Jo vd Hanenberg</v>
      </c>
      <c r="H20" s="11"/>
      <c r="I20" s="52" t="str">
        <f>IF(H20&gt;0,Start!C8,"")</f>
        <v/>
      </c>
      <c r="J20" s="11"/>
      <c r="K20" s="35" t="str">
        <f>IF(H20&gt;0,ROUNDDOWN(H20/K4*10,0),"")</f>
        <v/>
      </c>
      <c r="L20" s="36" t="str">
        <f t="shared" si="1"/>
        <v/>
      </c>
    </row>
    <row r="21" spans="1:12" x14ac:dyDescent="0.2">
      <c r="A21" s="41" t="str">
        <f>IF(Start!C38&gt;0,Start!C38,"")</f>
        <v/>
      </c>
      <c r="B21" s="11"/>
      <c r="C21" s="52" t="str">
        <f>IF(B21&gt;0,Start!C8,"")</f>
        <v/>
      </c>
      <c r="D21" s="11"/>
      <c r="E21" s="35" t="str">
        <f>IF(B21&gt;0,ROUNDDOWN(B21/E4*10,0),"")</f>
        <v/>
      </c>
      <c r="F21" s="36" t="str">
        <f t="shared" si="0"/>
        <v/>
      </c>
      <c r="G21" s="41" t="str">
        <f>IF(Start!C38&gt;0,Start!C38,"")</f>
        <v/>
      </c>
      <c r="H21" s="11"/>
      <c r="I21" s="52" t="str">
        <f>IF(H21&gt;0,Start!C8,"")</f>
        <v/>
      </c>
      <c r="J21" s="11"/>
      <c r="K21" s="35" t="str">
        <f>IF(H21&gt;0,ROUNDDOWN(H21/K4*10,0),"")</f>
        <v/>
      </c>
      <c r="L21" s="36" t="str">
        <f t="shared" si="1"/>
        <v/>
      </c>
    </row>
    <row r="22" spans="1:12" x14ac:dyDescent="0.2">
      <c r="A22" s="41" t="str">
        <f>IF(Start!C39&gt;0,Start!C39,"")</f>
        <v/>
      </c>
      <c r="B22" s="11"/>
      <c r="C22" s="52" t="str">
        <f>IF(B22&gt;0,Start!C8,"")</f>
        <v/>
      </c>
      <c r="D22" s="11"/>
      <c r="E22" s="35" t="str">
        <f>IF(B22&gt;0,ROUNDDOWN(B22/E4*10,0),"")</f>
        <v/>
      </c>
      <c r="F22" s="36" t="str">
        <f t="shared" si="0"/>
        <v/>
      </c>
      <c r="G22" s="41" t="str">
        <f>IF(Start!C39&gt;0,Start!C39,"")</f>
        <v/>
      </c>
      <c r="H22" s="11"/>
      <c r="I22" s="52" t="str">
        <f>IF(H22&gt;0,Start!C8,"")</f>
        <v/>
      </c>
      <c r="J22" s="11"/>
      <c r="K22" s="35" t="str">
        <f>IF(H22&gt;0,ROUNDDOWN(H22/K4*10,0),"")</f>
        <v/>
      </c>
      <c r="L22" s="36" t="str">
        <f t="shared" si="1"/>
        <v/>
      </c>
    </row>
    <row r="23" spans="1:12" x14ac:dyDescent="0.2">
      <c r="A23" s="310" t="str">
        <f>IF(Start!C40&gt;0,Start!C40,"")</f>
        <v/>
      </c>
      <c r="B23" s="305"/>
      <c r="C23" s="307" t="str">
        <f>IF(B23&gt;0,Start!C8,"")</f>
        <v/>
      </c>
      <c r="D23" s="305"/>
      <c r="E23" s="307" t="str">
        <f>IF(B23&gt;0,ROUNDDOWN(B23/E4*10,0),"")</f>
        <v/>
      </c>
      <c r="F23" s="308" t="str">
        <f t="shared" si="0"/>
        <v/>
      </c>
      <c r="G23" s="310" t="str">
        <f>IF(Start!C40&gt;0,Start!C40,"")</f>
        <v/>
      </c>
      <c r="H23" s="305"/>
      <c r="I23" s="307" t="str">
        <f>IF(H23&gt;0,Start!C8,"")</f>
        <v/>
      </c>
      <c r="J23" s="305"/>
      <c r="K23" s="307" t="str">
        <f>IF(H23&gt;0,ROUNDDOWN(H23/K4*10,0),"")</f>
        <v/>
      </c>
      <c r="L23" s="308" t="str">
        <f t="shared" si="1"/>
        <v/>
      </c>
    </row>
    <row r="24" spans="1:12" x14ac:dyDescent="0.2">
      <c r="A24" s="41" t="str">
        <f>IF(Start!C41&gt;0,Start!C41,"")</f>
        <v/>
      </c>
      <c r="B24" s="11"/>
      <c r="C24" s="52" t="str">
        <f>IF(B24&gt;0,Start!C8,"")</f>
        <v/>
      </c>
      <c r="D24" s="11"/>
      <c r="E24" s="35" t="str">
        <f>IF(B24&gt;0,ROUNDDOWN(B24/E4*10,0),"")</f>
        <v/>
      </c>
      <c r="F24" s="36" t="str">
        <f t="shared" si="0"/>
        <v/>
      </c>
      <c r="G24" s="41" t="str">
        <f>IF(Start!C41&gt;0,Start!C41,"")</f>
        <v/>
      </c>
      <c r="H24" s="11"/>
      <c r="I24" s="52" t="str">
        <f>IF(H24&gt;0,Start!C8,"")</f>
        <v/>
      </c>
      <c r="J24" s="11"/>
      <c r="K24" s="35" t="str">
        <f>IF(H24&gt;0,ROUNDDOWN(H24/K4*10,0),"")</f>
        <v/>
      </c>
      <c r="L24" s="36" t="str">
        <f t="shared" si="1"/>
        <v/>
      </c>
    </row>
    <row r="25" spans="1:12" x14ac:dyDescent="0.2">
      <c r="A25" s="41" t="str">
        <f>IF(Start!C42&gt;0,Start!C42,"")</f>
        <v/>
      </c>
      <c r="B25" s="11"/>
      <c r="C25" s="52" t="str">
        <f>IF(B25&gt;0,Start!C8,"")</f>
        <v/>
      </c>
      <c r="D25" s="11"/>
      <c r="E25" s="35" t="str">
        <f>IF(B25&gt;0,ROUNDDOWN(B25/E4*10,0),"")</f>
        <v/>
      </c>
      <c r="F25" s="36" t="str">
        <f t="shared" si="0"/>
        <v/>
      </c>
      <c r="G25" s="41" t="str">
        <f>IF(Start!C42&gt;0,Start!C42,"")</f>
        <v/>
      </c>
      <c r="H25" s="11"/>
      <c r="I25" s="52" t="str">
        <f>IF(H25&gt;0,Start!C8,"")</f>
        <v/>
      </c>
      <c r="J25" s="11"/>
      <c r="K25" s="35" t="str">
        <f>IF(H25&gt;0,ROUNDDOWN(H25/K4*10,0),"")</f>
        <v/>
      </c>
      <c r="L25" s="36" t="str">
        <f t="shared" si="1"/>
        <v/>
      </c>
    </row>
    <row r="26" spans="1:12" x14ac:dyDescent="0.2">
      <c r="A26" s="48" t="s">
        <v>17</v>
      </c>
      <c r="B26" s="37">
        <f>SUM(B6:B25)</f>
        <v>0</v>
      </c>
      <c r="C26" s="37">
        <f>SUM(C6:C25)</f>
        <v>0</v>
      </c>
      <c r="D26" s="37">
        <f>MAX(D6:D25)</f>
        <v>0</v>
      </c>
      <c r="E26" s="37">
        <f>SUM(E6:E25)</f>
        <v>0</v>
      </c>
      <c r="F26" s="38" t="str">
        <f>IF(B26&gt;0,B26/C26,"")</f>
        <v/>
      </c>
      <c r="G26" s="48" t="s">
        <v>17</v>
      </c>
      <c r="H26" s="37">
        <f>SUM(H6:H25)</f>
        <v>0</v>
      </c>
      <c r="I26" s="37">
        <f>SUM(I6:I25)</f>
        <v>0</v>
      </c>
      <c r="J26" s="37">
        <f>MAX(J6:J25)</f>
        <v>0</v>
      </c>
      <c r="K26" s="37">
        <f>SUM(K6:K25)</f>
        <v>0</v>
      </c>
      <c r="L26" s="38" t="str">
        <f>IF(H26&gt;0,H26/I26,"")</f>
        <v/>
      </c>
    </row>
    <row r="27" spans="1:12" x14ac:dyDescent="0.2">
      <c r="A27" s="42" t="s">
        <v>6</v>
      </c>
      <c r="B27" s="43" t="s">
        <v>6</v>
      </c>
      <c r="C27" s="39"/>
      <c r="D27" s="39"/>
      <c r="E27" s="39"/>
      <c r="F27" s="44" t="s">
        <v>20</v>
      </c>
      <c r="G27" s="43">
        <f>Start!C40</f>
        <v>0</v>
      </c>
      <c r="H27" s="39"/>
      <c r="I27" s="45" t="s">
        <v>6</v>
      </c>
      <c r="J27" s="39"/>
      <c r="K27" s="39"/>
      <c r="L27" s="40"/>
    </row>
    <row r="28" spans="1:12" x14ac:dyDescent="0.2">
      <c r="A28" s="46" t="str">
        <f>Start!I22</f>
        <v>3e ronde</v>
      </c>
      <c r="B28" s="39"/>
      <c r="C28" s="47" t="s">
        <v>18</v>
      </c>
      <c r="D28" s="39"/>
      <c r="E28" s="43">
        <f>Start!I40</f>
        <v>0</v>
      </c>
      <c r="F28" s="39"/>
      <c r="G28" s="46" t="str">
        <f>Start!K22</f>
        <v>4e ronde</v>
      </c>
      <c r="H28" s="39"/>
      <c r="I28" s="47" t="s">
        <v>18</v>
      </c>
      <c r="J28" s="39"/>
      <c r="K28" s="43">
        <f>Start!K40</f>
        <v>0</v>
      </c>
      <c r="L28" s="40"/>
    </row>
    <row r="29" spans="1:12" x14ac:dyDescent="0.2">
      <c r="A29" s="48" t="s">
        <v>19</v>
      </c>
      <c r="B29" s="49" t="s">
        <v>12</v>
      </c>
      <c r="C29" s="49" t="s">
        <v>13</v>
      </c>
      <c r="D29" s="49" t="s">
        <v>14</v>
      </c>
      <c r="E29" s="49" t="s">
        <v>15</v>
      </c>
      <c r="F29" s="49" t="s">
        <v>16</v>
      </c>
      <c r="G29" s="50" t="s">
        <v>19</v>
      </c>
      <c r="H29" s="49" t="s">
        <v>12</v>
      </c>
      <c r="I29" s="49" t="s">
        <v>13</v>
      </c>
      <c r="J29" s="49" t="s">
        <v>14</v>
      </c>
      <c r="K29" s="49" t="s">
        <v>15</v>
      </c>
      <c r="L29" s="49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35" t="str">
        <f>IF(B30&gt;0,ROUNDDOWN(B30/E28*10,0),"")</f>
        <v/>
      </c>
      <c r="F30" s="36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35" t="str">
        <f>IF(H30&gt;0,ROUNDDOWN(H30/K28*10,0),"")</f>
        <v/>
      </c>
      <c r="L30" s="36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41" t="str">
        <f>IF(Start!C25&gt;0,Start!C25,"")</f>
        <v>Cor vd Berg</v>
      </c>
      <c r="B32" s="11"/>
      <c r="C32" s="52" t="str">
        <f>IF(B32&gt;0,Start!C8,"")</f>
        <v/>
      </c>
      <c r="D32" s="11"/>
      <c r="E32" s="35" t="str">
        <f>IF(B32&gt;0,ROUNDDOWN(B32/E28*10,0),"")</f>
        <v/>
      </c>
      <c r="F32" s="36" t="str">
        <f t="shared" ref="F32:F49" si="2">IF(B32&gt;0,B32/C32,"")</f>
        <v/>
      </c>
      <c r="G32" s="41" t="str">
        <f>IF(Start!C25&gt;0,Start!C25,"")</f>
        <v>Cor vd Berg</v>
      </c>
      <c r="H32" s="11"/>
      <c r="I32" s="52" t="str">
        <f>IF(H32&gt;0,Start!C8,"")</f>
        <v/>
      </c>
      <c r="J32" s="11"/>
      <c r="K32" s="35" t="str">
        <f>IF(H32&gt;0,ROUNDDOWN(H32/K28*10,0),"")</f>
        <v/>
      </c>
      <c r="L32" s="36" t="str">
        <f t="shared" ref="L32:L49" si="3">IF(H32&gt;0,H32/I32,"")</f>
        <v/>
      </c>
    </row>
    <row r="33" spans="1:12" x14ac:dyDescent="0.2">
      <c r="A33" s="41" t="str">
        <f>IF(Start!C26&gt;0,Start!C26,"")</f>
        <v>Daan Bergink</v>
      </c>
      <c r="B33" s="11"/>
      <c r="C33" s="52" t="str">
        <f>IF(B33&gt;0,Start!C8,"")</f>
        <v/>
      </c>
      <c r="D33" s="11"/>
      <c r="E33" s="35" t="str">
        <f>IF(B33&gt;0,ROUNDDOWN(B33/E28*10,0),"")</f>
        <v/>
      </c>
      <c r="F33" s="36" t="str">
        <f t="shared" si="2"/>
        <v/>
      </c>
      <c r="G33" s="41" t="str">
        <f>IF(Start!C26&gt;0,Start!C26,"")</f>
        <v>Daan Bergink</v>
      </c>
      <c r="H33" s="11"/>
      <c r="I33" s="52" t="str">
        <f>IF(H33&gt;0,Start!C8,"")</f>
        <v/>
      </c>
      <c r="J33" s="11"/>
      <c r="K33" s="35" t="str">
        <f>IF(H33&gt;0,ROUNDDOWN(H33/K28*10,0),"")</f>
        <v/>
      </c>
      <c r="L33" s="36" t="str">
        <f t="shared" si="3"/>
        <v/>
      </c>
    </row>
    <row r="34" spans="1:12" x14ac:dyDescent="0.2">
      <c r="A34" s="41" t="str">
        <f>IF(Start!C27&gt;0,Start!C27,"")</f>
        <v>Luciën Bressers</v>
      </c>
      <c r="B34" s="11"/>
      <c r="C34" s="52" t="str">
        <f>IF(B34&gt;0,Start!C8,"")</f>
        <v/>
      </c>
      <c r="D34" s="11"/>
      <c r="E34" s="35" t="str">
        <f>IF(B34&gt;0,ROUNDDOWN(B34/E28*10,0),"")</f>
        <v/>
      </c>
      <c r="F34" s="36" t="str">
        <f t="shared" si="2"/>
        <v/>
      </c>
      <c r="G34" s="41" t="str">
        <f>IF(Start!C27&gt;0,Start!C27,"")</f>
        <v>Luciën Bressers</v>
      </c>
      <c r="H34" s="11"/>
      <c r="I34" s="52" t="str">
        <f>IF(H34&gt;0,Start!C8,"")</f>
        <v/>
      </c>
      <c r="J34" s="11"/>
      <c r="K34" s="35" t="str">
        <f>IF(H34&gt;0,ROUNDDOWN(H34/K28*10,0),"")</f>
        <v/>
      </c>
      <c r="L34" s="36" t="str">
        <f t="shared" si="3"/>
        <v/>
      </c>
    </row>
    <row r="35" spans="1:12" x14ac:dyDescent="0.2">
      <c r="A35" s="41" t="str">
        <f>IF(Start!C28&gt;0,Start!C28,"")</f>
        <v>Harrie Hanegraaf</v>
      </c>
      <c r="B35" s="11"/>
      <c r="C35" s="52" t="str">
        <f>IF(B35&gt;0,Start!C8,"")</f>
        <v/>
      </c>
      <c r="D35" s="11"/>
      <c r="E35" s="35" t="str">
        <f>IF(B35&gt;0,ROUNDDOWN(B35/E28*10,0),"")</f>
        <v/>
      </c>
      <c r="F35" s="36" t="str">
        <f t="shared" si="2"/>
        <v/>
      </c>
      <c r="G35" s="41" t="str">
        <f>IF(Start!C28&gt;0,Start!C28,"")</f>
        <v>Harrie Hanegraaf</v>
      </c>
      <c r="H35" s="11"/>
      <c r="I35" s="52" t="str">
        <f>IF(H35&gt;0,Start!C8,"")</f>
        <v/>
      </c>
      <c r="J35" s="11"/>
      <c r="K35" s="35" t="str">
        <f>IF(H35&gt;0,ROUNDDOWN(H35/K28*10,0),"")</f>
        <v/>
      </c>
      <c r="L35" s="36" t="str">
        <f t="shared" si="3"/>
        <v/>
      </c>
    </row>
    <row r="36" spans="1:12" x14ac:dyDescent="0.2">
      <c r="A36" s="41" t="str">
        <f>IF(Start!C29&gt;0,Start!C29,"")</f>
        <v>Tonnie vd Oetelaar</v>
      </c>
      <c r="B36" s="11"/>
      <c r="C36" s="52" t="str">
        <f>IF(B36&gt;0,Start!C8,"")</f>
        <v/>
      </c>
      <c r="D36" s="11"/>
      <c r="E36" s="35" t="str">
        <f>IF(B36&gt;0,ROUNDDOWN(B36/E28*10,0),"")</f>
        <v/>
      </c>
      <c r="F36" s="36" t="str">
        <f t="shared" si="2"/>
        <v/>
      </c>
      <c r="G36" s="41" t="str">
        <f>IF(Start!C29&gt;0,Start!C29,"")</f>
        <v>Tonnie vd Oetelaar</v>
      </c>
      <c r="H36" s="11"/>
      <c r="I36" s="52" t="str">
        <f>IF(H36&gt;0,Start!C8,"")</f>
        <v/>
      </c>
      <c r="J36" s="11"/>
      <c r="K36" s="35" t="str">
        <f>IF(H36&gt;0,ROUNDDOWN(H36/K28*10,0),"")</f>
        <v/>
      </c>
      <c r="L36" s="36" t="str">
        <f t="shared" si="3"/>
        <v/>
      </c>
    </row>
    <row r="37" spans="1:12" x14ac:dyDescent="0.2">
      <c r="A37" s="41" t="str">
        <f>IF(Start!C30&gt;0,Start!C30,"")</f>
        <v>Leo Pijnenburg</v>
      </c>
      <c r="B37" s="11"/>
      <c r="C37" s="52" t="str">
        <f>IF(B37&gt;0,Start!C8,"")</f>
        <v/>
      </c>
      <c r="D37" s="11"/>
      <c r="E37" s="35" t="str">
        <f>IF(B37&gt;0,ROUNDDOWN(B37/E28*10,0),"")</f>
        <v/>
      </c>
      <c r="F37" s="36" t="str">
        <f t="shared" si="2"/>
        <v/>
      </c>
      <c r="G37" s="41" t="str">
        <f>IF(Start!C30&gt;0,Start!C30,"")</f>
        <v>Leo Pijnenburg</v>
      </c>
      <c r="H37" s="11"/>
      <c r="I37" s="52" t="str">
        <f>IF(H37&gt;0,Start!C8,"")</f>
        <v/>
      </c>
      <c r="J37" s="11"/>
      <c r="K37" s="35" t="str">
        <f>IF(H37&gt;0,ROUNDDOWN(H37/K28*10,0),"")</f>
        <v/>
      </c>
      <c r="L37" s="36" t="str">
        <f t="shared" si="3"/>
        <v/>
      </c>
    </row>
    <row r="38" spans="1:12" x14ac:dyDescent="0.2">
      <c r="A38" s="41" t="str">
        <f>IF(Start!C31&gt;0,Start!C31,"")</f>
        <v>Piet Smits</v>
      </c>
      <c r="B38" s="11"/>
      <c r="C38" s="52" t="str">
        <f>IF(B38&gt;0,Start!C8,"")</f>
        <v/>
      </c>
      <c r="D38" s="11"/>
      <c r="E38" s="35" t="str">
        <f>IF(B38&gt;0,ROUNDDOWN(B38/E28*10,0),"")</f>
        <v/>
      </c>
      <c r="F38" s="36" t="str">
        <f t="shared" si="2"/>
        <v/>
      </c>
      <c r="G38" s="41" t="str">
        <f>IF(Start!C31&gt;0,Start!C31,"")</f>
        <v>Piet Smits</v>
      </c>
      <c r="H38" s="11"/>
      <c r="I38" s="52" t="str">
        <f>IF(H38&gt;0,Start!C8,"")</f>
        <v/>
      </c>
      <c r="J38" s="11"/>
      <c r="K38" s="35" t="str">
        <f>IF(H38&gt;0,ROUNDDOWN(H38/K28*10,0),"")</f>
        <v/>
      </c>
      <c r="L38" s="36" t="str">
        <f t="shared" si="3"/>
        <v/>
      </c>
    </row>
    <row r="39" spans="1:12" x14ac:dyDescent="0.2">
      <c r="A39" s="41" t="str">
        <f>IF(Start!C32&gt;0,Start!C32,"")</f>
        <v>Frans vd Spank</v>
      </c>
      <c r="B39" s="11"/>
      <c r="C39" s="52" t="str">
        <f>IF(B39&gt;0,Start!C8,"")</f>
        <v/>
      </c>
      <c r="D39" s="11"/>
      <c r="E39" s="35" t="str">
        <f>IF(B39&gt;0,ROUNDDOWN(B39/E28*10,0),"")</f>
        <v/>
      </c>
      <c r="F39" s="36" t="str">
        <f t="shared" si="2"/>
        <v/>
      </c>
      <c r="G39" s="41" t="str">
        <f>IF(Start!C32&gt;0,Start!C32,"")</f>
        <v>Frans vd Spank</v>
      </c>
      <c r="H39" s="11"/>
      <c r="I39" s="52" t="str">
        <f>IF(H39&gt;0,Start!C8,"")</f>
        <v/>
      </c>
      <c r="J39" s="11"/>
      <c r="K39" s="35" t="str">
        <f>IF(H39&gt;0,ROUNDDOWN(H39/K28*10,0),"")</f>
        <v/>
      </c>
      <c r="L39" s="36" t="str">
        <f t="shared" si="3"/>
        <v/>
      </c>
    </row>
    <row r="40" spans="1:12" x14ac:dyDescent="0.2">
      <c r="A40" s="41" t="str">
        <f>IF(Start!C33&gt;0,Start!C33,"")</f>
        <v>Patrick vd Spank</v>
      </c>
      <c r="B40" s="11"/>
      <c r="C40" s="52" t="str">
        <f>IF(B40&gt;0,Start!C8,"")</f>
        <v/>
      </c>
      <c r="D40" s="11"/>
      <c r="E40" s="35" t="str">
        <f>IF(B40&gt;0,ROUNDDOWN(B40/E28*10,0),"")</f>
        <v/>
      </c>
      <c r="F40" s="36" t="str">
        <f t="shared" si="2"/>
        <v/>
      </c>
      <c r="G40" s="41" t="str">
        <f>IF(Start!C33&gt;0,Start!C33,"")</f>
        <v>Patrick vd Spank</v>
      </c>
      <c r="H40" s="11"/>
      <c r="I40" s="52" t="str">
        <f>IF(H40&gt;0,Start!C8,"")</f>
        <v/>
      </c>
      <c r="J40" s="11"/>
      <c r="K40" s="35" t="str">
        <f>IF(H40&gt;0,ROUNDDOWN(H40/K28*10,0),"")</f>
        <v/>
      </c>
      <c r="L40" s="36" t="str">
        <f t="shared" si="3"/>
        <v/>
      </c>
    </row>
    <row r="41" spans="1:12" x14ac:dyDescent="0.2">
      <c r="A41" s="41" t="str">
        <f>IF(Start!C34&gt;0,Start!C34,"")</f>
        <v>Piet Theijssen</v>
      </c>
      <c r="B41" s="11"/>
      <c r="C41" s="52" t="str">
        <f>IF(B41&gt;0,Start!C8,"")</f>
        <v/>
      </c>
      <c r="D41" s="11"/>
      <c r="E41" s="35" t="str">
        <f>IF(B41&gt;0,ROUNDDOWN(B41/E28*10,0),"")</f>
        <v/>
      </c>
      <c r="F41" s="36" t="str">
        <f t="shared" si="2"/>
        <v/>
      </c>
      <c r="G41" s="41" t="str">
        <f>IF(Start!C34&gt;0,Start!C34,"")</f>
        <v>Piet Theijssen</v>
      </c>
      <c r="H41" s="11"/>
      <c r="I41" s="52" t="str">
        <f>IF(H41&gt;0,Start!C8,"")</f>
        <v/>
      </c>
      <c r="J41" s="11"/>
      <c r="K41" s="35" t="str">
        <f>IF(H41&gt;0,ROUNDDOWN(H41/K28*10,0),"")</f>
        <v/>
      </c>
      <c r="L41" s="36" t="str">
        <f t="shared" si="3"/>
        <v/>
      </c>
    </row>
    <row r="42" spans="1:12" x14ac:dyDescent="0.2">
      <c r="A42" s="41" t="str">
        <f>IF(Start!C35&gt;0,Start!C35,"")</f>
        <v>William Verhoeven</v>
      </c>
      <c r="B42" s="11"/>
      <c r="C42" s="52" t="str">
        <f>IF(B42&gt;0,Start!C8,"")</f>
        <v/>
      </c>
      <c r="D42" s="11"/>
      <c r="E42" s="35" t="str">
        <f>IF(B42&gt;0,ROUNDDOWN(B42/E28*10,0),"")</f>
        <v/>
      </c>
      <c r="F42" s="36" t="str">
        <f t="shared" si="2"/>
        <v/>
      </c>
      <c r="G42" s="41" t="str">
        <f>IF(Start!C35&gt;0,Start!C35,"")</f>
        <v>William Verhoeven</v>
      </c>
      <c r="H42" s="11"/>
      <c r="I42" s="52" t="str">
        <f>IF(H42&gt;0,Start!C8,"")</f>
        <v/>
      </c>
      <c r="J42" s="11"/>
      <c r="K42" s="35" t="str">
        <f>IF(H42&gt;0,ROUNDDOWN(H42/K28*10,0),"")</f>
        <v/>
      </c>
      <c r="L42" s="36" t="str">
        <f t="shared" si="3"/>
        <v/>
      </c>
    </row>
    <row r="43" spans="1:12" x14ac:dyDescent="0.2">
      <c r="A43" s="41" t="str">
        <f>IF(Start!C36&gt;0,Start!C36,"")</f>
        <v>Jan Vloet</v>
      </c>
      <c r="B43" s="11"/>
      <c r="C43" s="52" t="str">
        <f>IF(B43&gt;0,Start!C8,"")</f>
        <v/>
      </c>
      <c r="D43" s="11"/>
      <c r="E43" s="35" t="str">
        <f>IF(B43&gt;0,ROUNDDOWN(B43/E28*10,0),"")</f>
        <v/>
      </c>
      <c r="F43" s="36" t="str">
        <f t="shared" si="2"/>
        <v/>
      </c>
      <c r="G43" s="41" t="str">
        <f>IF(Start!C36&gt;0,Start!C36,"")</f>
        <v>Jan Vloet</v>
      </c>
      <c r="H43" s="11"/>
      <c r="I43" s="52" t="str">
        <f>IF(H43&gt;0,Start!C8,"")</f>
        <v/>
      </c>
      <c r="J43" s="11"/>
      <c r="K43" s="35" t="str">
        <f>IF(H43&gt;0,ROUNDDOWN(H43/K28*10,0),"")</f>
        <v/>
      </c>
      <c r="L43" s="36" t="str">
        <f t="shared" si="3"/>
        <v/>
      </c>
    </row>
    <row r="44" spans="1:12" x14ac:dyDescent="0.2">
      <c r="A44" s="41" t="str">
        <f>IF(Start!C37&gt;0,Start!C37,"")</f>
        <v>Jo vd Hanenberg</v>
      </c>
      <c r="B44" s="11"/>
      <c r="C44" s="52" t="str">
        <f>IF(B44&gt;0,Start!C8,"")</f>
        <v/>
      </c>
      <c r="D44" s="11"/>
      <c r="E44" s="35" t="str">
        <f>IF(B44&gt;0,ROUNDDOWN(B44/E28*10,0),"")</f>
        <v/>
      </c>
      <c r="F44" s="36" t="str">
        <f t="shared" si="2"/>
        <v/>
      </c>
      <c r="G44" s="41" t="str">
        <f>IF(Start!C37&gt;0,Start!C37,"")</f>
        <v>Jo vd Hanenberg</v>
      </c>
      <c r="H44" s="11"/>
      <c r="I44" s="52" t="str">
        <f>IF(H44&gt;0,Start!C8,"")</f>
        <v/>
      </c>
      <c r="J44" s="11"/>
      <c r="K44" s="35" t="str">
        <f>IF(H44&gt;0,ROUNDDOWN(H44/K28*10,0),"")</f>
        <v/>
      </c>
      <c r="L44" s="36" t="str">
        <f t="shared" si="3"/>
        <v/>
      </c>
    </row>
    <row r="45" spans="1:12" x14ac:dyDescent="0.2">
      <c r="A45" s="41" t="str">
        <f>IF(Start!C38&gt;0,Start!C38,"")</f>
        <v/>
      </c>
      <c r="B45" s="11"/>
      <c r="C45" s="52" t="str">
        <f>IF(B45&gt;0,Start!C8,"")</f>
        <v/>
      </c>
      <c r="D45" s="11"/>
      <c r="E45" s="35" t="str">
        <f>IF(B45&gt;0,ROUNDDOWN(B45/E28*10,0),"")</f>
        <v/>
      </c>
      <c r="F45" s="36" t="str">
        <f t="shared" si="2"/>
        <v/>
      </c>
      <c r="G45" s="41" t="str">
        <f>IF(Start!C38&gt;0,Start!C38,"")</f>
        <v/>
      </c>
      <c r="H45" s="11"/>
      <c r="I45" s="52" t="str">
        <f>IF(H45&gt;0,Start!C8,"")</f>
        <v/>
      </c>
      <c r="J45" s="11"/>
      <c r="K45" s="35" t="str">
        <f>IF(H45&gt;0,ROUNDDOWN(H45/K28*10,0),"")</f>
        <v/>
      </c>
      <c r="L45" s="36" t="str">
        <f t="shared" si="3"/>
        <v/>
      </c>
    </row>
    <row r="46" spans="1:12" x14ac:dyDescent="0.2">
      <c r="A46" s="41" t="str">
        <f>IF(Start!C39&gt;0,Start!C39,"")</f>
        <v/>
      </c>
      <c r="B46" s="11"/>
      <c r="C46" s="52" t="str">
        <f>IF(B46&gt;0,Start!C8,"")</f>
        <v/>
      </c>
      <c r="D46" s="11"/>
      <c r="E46" s="35" t="str">
        <f>IF(B46&gt;0,ROUNDDOWN(B46/E28*10,0),"")</f>
        <v/>
      </c>
      <c r="F46" s="36" t="str">
        <f t="shared" si="2"/>
        <v/>
      </c>
      <c r="G46" s="41" t="str">
        <f>IF(Start!C39&gt;0,Start!C39,"")</f>
        <v/>
      </c>
      <c r="H46" s="11"/>
      <c r="I46" s="52" t="str">
        <f>IF(H46&gt;0,Start!C8,"")</f>
        <v/>
      </c>
      <c r="J46" s="11"/>
      <c r="K46" s="35" t="str">
        <f>IF(H46&gt;0,ROUNDDOWN(H46/K28*10,0),"")</f>
        <v/>
      </c>
      <c r="L46" s="36" t="str">
        <f t="shared" si="3"/>
        <v/>
      </c>
    </row>
    <row r="47" spans="1:12" x14ac:dyDescent="0.2">
      <c r="A47" s="310" t="str">
        <f>IF(Start!C40&gt;0,Start!C40,"")</f>
        <v/>
      </c>
      <c r="B47" s="305"/>
      <c r="C47" s="307" t="str">
        <f>IF(B47&gt;0,Start!C8,"")</f>
        <v/>
      </c>
      <c r="D47" s="305"/>
      <c r="E47" s="307" t="str">
        <f>IF(B47&gt;0,ROUNDDOWN(B47/E28*10,0),"")</f>
        <v/>
      </c>
      <c r="F47" s="308" t="str">
        <f t="shared" si="2"/>
        <v/>
      </c>
      <c r="G47" s="310" t="str">
        <f>IF(Start!C40&gt;0,Start!C40,"")</f>
        <v/>
      </c>
      <c r="H47" s="305"/>
      <c r="I47" s="307" t="str">
        <f>IF(H47&gt;0,Start!C8,"")</f>
        <v/>
      </c>
      <c r="J47" s="305"/>
      <c r="K47" s="307" t="str">
        <f>IF(H47&gt;0,ROUNDDOWN(H47/K28*10,0),"")</f>
        <v/>
      </c>
      <c r="L47" s="308" t="str">
        <f t="shared" si="3"/>
        <v/>
      </c>
    </row>
    <row r="48" spans="1:12" x14ac:dyDescent="0.2">
      <c r="A48" s="41" t="str">
        <f>IF(Start!C41&gt;0,Start!C41,"")</f>
        <v/>
      </c>
      <c r="B48" s="11"/>
      <c r="C48" s="52" t="str">
        <f>IF(B48&gt;0,Start!C8,"")</f>
        <v/>
      </c>
      <c r="D48" s="11"/>
      <c r="E48" s="35" t="str">
        <f>IF(B48&gt;0,ROUNDDOWN(B48/E28*10,0),"")</f>
        <v/>
      </c>
      <c r="F48" s="36" t="str">
        <f t="shared" si="2"/>
        <v/>
      </c>
      <c r="G48" s="41" t="str">
        <f>IF(Start!C41&gt;0,Start!C41,"")</f>
        <v/>
      </c>
      <c r="H48" s="11"/>
      <c r="I48" s="52" t="str">
        <f>IF(H48&gt;0,Start!C8,"")</f>
        <v/>
      </c>
      <c r="J48" s="11"/>
      <c r="K48" s="35" t="str">
        <f>IF(H48&gt;0,ROUNDDOWN(H48/K28*10,0),"")</f>
        <v/>
      </c>
      <c r="L48" s="36" t="str">
        <f t="shared" si="3"/>
        <v/>
      </c>
    </row>
    <row r="49" spans="1:12" x14ac:dyDescent="0.2">
      <c r="A49" s="41" t="str">
        <f>IF(Start!C42&gt;0,Start!C42,"")</f>
        <v/>
      </c>
      <c r="B49" s="11"/>
      <c r="C49" s="52" t="str">
        <f>IF(B49&gt;0,Start!C8,"")</f>
        <v/>
      </c>
      <c r="D49" s="11"/>
      <c r="E49" s="35" t="str">
        <f>IF(B49&gt;0,ROUNDDOWN(B49/E28*10,0),"")</f>
        <v/>
      </c>
      <c r="F49" s="36" t="str">
        <f t="shared" si="2"/>
        <v/>
      </c>
      <c r="G49" s="41" t="str">
        <f>IF(Start!C42&gt;0,Start!C42,"")</f>
        <v/>
      </c>
      <c r="H49" s="11"/>
      <c r="I49" s="52" t="str">
        <f>IF(H49&gt;0,Start!C8,"")</f>
        <v/>
      </c>
      <c r="J49" s="11"/>
      <c r="K49" s="35" t="str">
        <f>IF(H49&gt;0,ROUNDDOWN(H49/K28*10,0),"")</f>
        <v/>
      </c>
      <c r="L49" s="36" t="str">
        <f t="shared" si="3"/>
        <v/>
      </c>
    </row>
    <row r="50" spans="1:12" x14ac:dyDescent="0.2">
      <c r="A50" s="48" t="s">
        <v>17</v>
      </c>
      <c r="B50" s="37">
        <f>SUM(B30:B49)</f>
        <v>0</v>
      </c>
      <c r="C50" s="37">
        <f>SUM(C30:C49)</f>
        <v>0</v>
      </c>
      <c r="D50" s="37">
        <f>MAX(D30:D49)</f>
        <v>0</v>
      </c>
      <c r="E50" s="37">
        <f>SUM(E30:E49)</f>
        <v>0</v>
      </c>
      <c r="F50" s="38" t="str">
        <f>IF(B50&gt;0,B50/C50,"")</f>
        <v/>
      </c>
      <c r="G50" s="48" t="s">
        <v>17</v>
      </c>
      <c r="H50" s="37">
        <f>SUM(H30:H49)</f>
        <v>0</v>
      </c>
      <c r="I50" s="37">
        <f>SUM(I30:I49)</f>
        <v>0</v>
      </c>
      <c r="J50" s="37">
        <f>MAX(J30:J49)</f>
        <v>0</v>
      </c>
      <c r="K50" s="37">
        <f>SUM(K30:K49)</f>
        <v>0</v>
      </c>
      <c r="L50" s="38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>
        <f>Start!C40</f>
        <v>0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Start!M40</f>
        <v>0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Start!O40</f>
        <v>0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309" t="str">
        <f>IF(Start!C40&gt;0,Start!C40,"")</f>
        <v/>
      </c>
      <c r="B71" s="305"/>
      <c r="C71" s="307" t="str">
        <f>IF(B71&gt;0,Start!C8,"")</f>
        <v/>
      </c>
      <c r="D71" s="305"/>
      <c r="E71" s="307" t="str">
        <f>IF(B71&gt;0,ROUNDDOWN(B71/E52*10,0),"")</f>
        <v/>
      </c>
      <c r="F71" s="308" t="str">
        <f t="shared" si="4"/>
        <v/>
      </c>
      <c r="G71" s="309" t="str">
        <f>IF(Start!C40&gt;0,Start!C40,"")</f>
        <v/>
      </c>
      <c r="H71" s="305"/>
      <c r="I71" s="307" t="str">
        <f>IF(H71&gt;0,Start!C8,"")</f>
        <v/>
      </c>
      <c r="J71" s="305"/>
      <c r="K71" s="307" t="str">
        <f>IF(H71&gt;0,ROUNDDOWN(H71/K52*10,0),"")</f>
        <v/>
      </c>
      <c r="L71" s="308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B6" sqref="B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42" t="s">
        <v>6</v>
      </c>
      <c r="B3" s="43" t="s">
        <v>6</v>
      </c>
      <c r="C3" s="39"/>
      <c r="D3" s="39"/>
      <c r="E3" s="39"/>
      <c r="F3" s="44" t="s">
        <v>20</v>
      </c>
      <c r="G3" s="43">
        <f>Start!C41</f>
        <v>0</v>
      </c>
      <c r="H3" s="39"/>
      <c r="I3" s="45" t="s">
        <v>6</v>
      </c>
      <c r="J3" s="39"/>
      <c r="K3" s="39"/>
      <c r="L3" s="40"/>
    </row>
    <row r="4" spans="1:12" x14ac:dyDescent="0.2">
      <c r="A4" s="46" t="str">
        <f>Start!E22</f>
        <v>1e ronde</v>
      </c>
      <c r="B4" s="39"/>
      <c r="C4" s="47" t="s">
        <v>18</v>
      </c>
      <c r="D4" s="39"/>
      <c r="E4" s="43">
        <f>Start!E41</f>
        <v>0</v>
      </c>
      <c r="F4" s="39"/>
      <c r="G4" s="46" t="str">
        <f>Start!G22</f>
        <v>2e ronde</v>
      </c>
      <c r="H4" s="39"/>
      <c r="I4" s="47" t="s">
        <v>18</v>
      </c>
      <c r="J4" s="39"/>
      <c r="K4" s="43">
        <f>Start!G41</f>
        <v>0</v>
      </c>
      <c r="L4" s="40"/>
    </row>
    <row r="5" spans="1:12" x14ac:dyDescent="0.2">
      <c r="A5" s="48" t="s">
        <v>19</v>
      </c>
      <c r="B5" s="49" t="s">
        <v>12</v>
      </c>
      <c r="C5" s="49" t="s">
        <v>13</v>
      </c>
      <c r="D5" s="49" t="s">
        <v>14</v>
      </c>
      <c r="E5" s="49" t="s">
        <v>15</v>
      </c>
      <c r="F5" s="49" t="s">
        <v>16</v>
      </c>
      <c r="G5" s="50" t="s">
        <v>19</v>
      </c>
      <c r="H5" s="49" t="s">
        <v>12</v>
      </c>
      <c r="I5" s="49" t="s">
        <v>13</v>
      </c>
      <c r="J5" s="49" t="s">
        <v>14</v>
      </c>
      <c r="K5" s="49" t="s">
        <v>15</v>
      </c>
      <c r="L5" s="49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35" t="str">
        <f>IF(B6&gt;0,ROUNDDOWN(B6/E4*10,0),"")</f>
        <v/>
      </c>
      <c r="F6" s="36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35" t="str">
        <f>IF(H6&gt;0,ROUNDDOWN(H6/K4*10,0),"")</f>
        <v/>
      </c>
      <c r="L6" s="36" t="str">
        <f>IF(H6&gt;0,H6/I6,"")</f>
        <v/>
      </c>
    </row>
    <row r="7" spans="1:12" x14ac:dyDescent="0.2">
      <c r="A7" s="41" t="str">
        <f>IF(Start!C24&gt;0,Start!C24,"")</f>
        <v>Henk Baron</v>
      </c>
      <c r="B7" s="11"/>
      <c r="C7" s="52" t="str">
        <f>IF(B7&gt;0,Start!C8,"")</f>
        <v/>
      </c>
      <c r="D7" s="11"/>
      <c r="E7" s="35" t="str">
        <f>IF(B7&gt;0,ROUNDDOWN(B7/E4*10,0),"")</f>
        <v/>
      </c>
      <c r="F7" s="36" t="str">
        <f>IF(B7&gt;0,B7/C7,"")</f>
        <v/>
      </c>
      <c r="G7" s="41" t="str">
        <f>IF(Start!C24&gt;0,Start!C24,"")</f>
        <v>Henk Baron</v>
      </c>
      <c r="H7" s="11"/>
      <c r="I7" s="52" t="str">
        <f>IF(H7&gt;0,Start!C8,"")</f>
        <v/>
      </c>
      <c r="J7" s="11"/>
      <c r="K7" s="35" t="str">
        <f>IF(H7&gt;0,ROUNDDOWN(H7/K4*10,0),"")</f>
        <v/>
      </c>
      <c r="L7" s="36" t="str">
        <f>IF(H7&gt;0,H7/I7,"")</f>
        <v/>
      </c>
    </row>
    <row r="8" spans="1:12" x14ac:dyDescent="0.2">
      <c r="A8" s="41" t="str">
        <f>IF(Start!C25&gt;0,Start!C25,"")</f>
        <v>Cor vd Berg</v>
      </c>
      <c r="B8" s="11"/>
      <c r="C8" s="52" t="str">
        <f>IF(B8&gt;0,Start!C8,"")</f>
        <v/>
      </c>
      <c r="D8" s="11"/>
      <c r="E8" s="35" t="str">
        <f>IF(B8&gt;0,ROUNDDOWN(B8/E4*10,0),"")</f>
        <v/>
      </c>
      <c r="F8" s="36" t="str">
        <f t="shared" ref="F8:F25" si="0">IF(B8&gt;0,B8/C8,"")</f>
        <v/>
      </c>
      <c r="G8" s="41" t="str">
        <f>IF(Start!C25&gt;0,Start!C25,"")</f>
        <v>Cor vd Berg</v>
      </c>
      <c r="H8" s="11"/>
      <c r="I8" s="52" t="str">
        <f>IF(H8&gt;0,Start!C8,"")</f>
        <v/>
      </c>
      <c r="J8" s="11"/>
      <c r="K8" s="35" t="str">
        <f>IF(H8&gt;0,ROUNDDOWN(H8/K4*10,0),"")</f>
        <v/>
      </c>
      <c r="L8" s="36" t="str">
        <f t="shared" ref="L8:L25" si="1">IF(H8&gt;0,H8/I8,"")</f>
        <v/>
      </c>
    </row>
    <row r="9" spans="1:12" x14ac:dyDescent="0.2">
      <c r="A9" s="41" t="str">
        <f>IF(Start!C26&gt;0,Start!C26,"")</f>
        <v>Daan Bergink</v>
      </c>
      <c r="B9" s="11"/>
      <c r="C9" s="52" t="str">
        <f>IF(B9&gt;0,Start!C8,"")</f>
        <v/>
      </c>
      <c r="D9" s="11"/>
      <c r="E9" s="35" t="str">
        <f>IF(B9&gt;1,ROUNDDOWN(B9/E4*10,0),"")</f>
        <v/>
      </c>
      <c r="F9" s="36" t="str">
        <f>IF(B9&gt;0,B9/C9,"")</f>
        <v/>
      </c>
      <c r="G9" s="41" t="str">
        <f>IF(Start!C26&gt;0,Start!C26,"")</f>
        <v>Daan Bergink</v>
      </c>
      <c r="H9" s="11"/>
      <c r="I9" s="52" t="str">
        <f>IF(H9&gt;0,Start!C8,"")</f>
        <v/>
      </c>
      <c r="J9" s="11"/>
      <c r="K9" s="35" t="str">
        <f>IF(H9&gt;0,ROUNDDOWN(H9/K4*10,0),"")</f>
        <v/>
      </c>
      <c r="L9" s="36" t="str">
        <f>IF(H9&gt;0,H9/I9,"")</f>
        <v/>
      </c>
    </row>
    <row r="10" spans="1:12" x14ac:dyDescent="0.2">
      <c r="A10" s="41" t="str">
        <f>IF(Start!C27&gt;0,Start!C27,"")</f>
        <v>Luciën Bressers</v>
      </c>
      <c r="B10" s="11"/>
      <c r="C10" s="52" t="str">
        <f>IF(B10&gt;0,Start!C8,"")</f>
        <v/>
      </c>
      <c r="D10" s="11"/>
      <c r="E10" s="35" t="str">
        <f>IF(B10&gt;0,ROUNDDOWN(B10/E4*10,0),"")</f>
        <v/>
      </c>
      <c r="F10" s="36" t="str">
        <f t="shared" si="0"/>
        <v/>
      </c>
      <c r="G10" s="41" t="str">
        <f>IF(Start!C27&gt;0,Start!C27,"")</f>
        <v>Luciën Bressers</v>
      </c>
      <c r="H10" s="11"/>
      <c r="I10" s="52" t="str">
        <f>IF(H10&gt;0,Start!C8,"")</f>
        <v/>
      </c>
      <c r="J10" s="11"/>
      <c r="K10" s="35" t="str">
        <f>IF(H10&gt;0,ROUNDDOWN(H10/K4*10,0),"")</f>
        <v/>
      </c>
      <c r="L10" s="36" t="str">
        <f t="shared" si="1"/>
        <v/>
      </c>
    </row>
    <row r="11" spans="1:12" x14ac:dyDescent="0.2">
      <c r="A11" s="41" t="str">
        <f>IF(Start!C28&gt;0,Start!C28,"")</f>
        <v>Harrie Hanegraaf</v>
      </c>
      <c r="B11" s="11"/>
      <c r="C11" s="52" t="str">
        <f>IF(B11&gt;0,Start!C8,"")</f>
        <v/>
      </c>
      <c r="D11" s="11"/>
      <c r="E11" s="35" t="str">
        <f>IF(B11&gt;0,ROUNDDOWN(B11/E4*10,0),"")</f>
        <v/>
      </c>
      <c r="F11" s="36" t="str">
        <f t="shared" si="0"/>
        <v/>
      </c>
      <c r="G11" s="41" t="str">
        <f>IF(Start!C28&gt;0,Start!C28,"")</f>
        <v>Harrie Hanegraaf</v>
      </c>
      <c r="H11" s="11"/>
      <c r="I11" s="52" t="str">
        <f>IF(H11&gt;0,Start!C8,"")</f>
        <v/>
      </c>
      <c r="J11" s="11"/>
      <c r="K11" s="35" t="str">
        <f>IF(H11&gt;0,ROUNDDOWN(H11/K4*10,0),"")</f>
        <v/>
      </c>
      <c r="L11" s="36" t="str">
        <f t="shared" si="1"/>
        <v/>
      </c>
    </row>
    <row r="12" spans="1:12" x14ac:dyDescent="0.2">
      <c r="A12" s="41" t="str">
        <f>IF(Start!C29&gt;0,Start!C29,"")</f>
        <v>Tonnie vd Oetelaar</v>
      </c>
      <c r="B12" s="11"/>
      <c r="C12" s="52" t="str">
        <f>IF(B12&gt;0,Start!C8,"")</f>
        <v/>
      </c>
      <c r="D12" s="11"/>
      <c r="E12" s="35" t="str">
        <f>IF(B12&gt;0,ROUNDDOWN(B12/E4*10,0),"")</f>
        <v/>
      </c>
      <c r="F12" s="36" t="str">
        <f t="shared" si="0"/>
        <v/>
      </c>
      <c r="G12" s="41" t="str">
        <f>IF(Start!C29&gt;0,Start!C29,"")</f>
        <v>Tonnie vd Oetelaar</v>
      </c>
      <c r="H12" s="11"/>
      <c r="I12" s="52" t="str">
        <f>IF(H12&gt;0,Start!C8,"")</f>
        <v/>
      </c>
      <c r="J12" s="11"/>
      <c r="K12" s="35" t="str">
        <f>IF(H12&gt;0,ROUNDDOWN(H12/K4*10,0),"")</f>
        <v/>
      </c>
      <c r="L12" s="36" t="str">
        <f t="shared" si="1"/>
        <v/>
      </c>
    </row>
    <row r="13" spans="1:12" x14ac:dyDescent="0.2">
      <c r="A13" s="41" t="str">
        <f>IF(Start!C30&gt;0,Start!C30,"")</f>
        <v>Leo Pijnenburg</v>
      </c>
      <c r="B13" s="11"/>
      <c r="C13" s="52" t="str">
        <f>IF(B13&gt;0,Start!C8,"")</f>
        <v/>
      </c>
      <c r="D13" s="11"/>
      <c r="E13" s="35" t="str">
        <f>IF(B13&gt;0,ROUNDDOWN(B13/E4*10,0),"")</f>
        <v/>
      </c>
      <c r="F13" s="36" t="str">
        <f t="shared" si="0"/>
        <v/>
      </c>
      <c r="G13" s="41" t="str">
        <f>IF(Start!C30&gt;0,Start!C30,"")</f>
        <v>Leo Pijnenburg</v>
      </c>
      <c r="H13" s="11"/>
      <c r="I13" s="52" t="str">
        <f>IF(H13&gt;0,Start!C8,"")</f>
        <v/>
      </c>
      <c r="J13" s="11"/>
      <c r="K13" s="35" t="str">
        <f>IF(H13&gt;0,ROUNDDOWN(H13/K4*10,0),"")</f>
        <v/>
      </c>
      <c r="L13" s="36" t="str">
        <f t="shared" si="1"/>
        <v/>
      </c>
    </row>
    <row r="14" spans="1:12" x14ac:dyDescent="0.2">
      <c r="A14" s="41" t="str">
        <f>IF(Start!C31&gt;0,Start!C31,"")</f>
        <v>Piet Smits</v>
      </c>
      <c r="B14" s="11"/>
      <c r="C14" s="52" t="str">
        <f>IF(B14&gt;0,Start!C8,"")</f>
        <v/>
      </c>
      <c r="D14" s="11"/>
      <c r="E14" s="35" t="str">
        <f>IF(B14&gt;0,ROUNDDOWN(B14/E4*10,0),"")</f>
        <v/>
      </c>
      <c r="F14" s="36" t="str">
        <f t="shared" si="0"/>
        <v/>
      </c>
      <c r="G14" s="41" t="str">
        <f>IF(Start!C31&gt;0,Start!C31,"")</f>
        <v>Piet Smits</v>
      </c>
      <c r="H14" s="11"/>
      <c r="I14" s="52" t="str">
        <f>IF(H14&gt;0,Start!C8,"")</f>
        <v/>
      </c>
      <c r="J14" s="11"/>
      <c r="K14" s="35" t="str">
        <f>IF(H14&gt;0,ROUNDDOWN(H14/K4*10,0),"")</f>
        <v/>
      </c>
      <c r="L14" s="36" t="str">
        <f t="shared" si="1"/>
        <v/>
      </c>
    </row>
    <row r="15" spans="1:12" x14ac:dyDescent="0.2">
      <c r="A15" s="41" t="str">
        <f>IF(Start!C32&gt;0,Start!C32,"")</f>
        <v>Frans vd Spank</v>
      </c>
      <c r="B15" s="11"/>
      <c r="C15" s="52" t="str">
        <f>IF(B15&gt;0,Start!C8,"")</f>
        <v/>
      </c>
      <c r="D15" s="11"/>
      <c r="E15" s="35" t="str">
        <f>IF(B15&gt;0,ROUNDDOWN(B15/E4*10,0),"")</f>
        <v/>
      </c>
      <c r="F15" s="36" t="str">
        <f t="shared" si="0"/>
        <v/>
      </c>
      <c r="G15" s="41" t="str">
        <f>IF(Start!C32&gt;0,Start!C32,"")</f>
        <v>Frans vd Spank</v>
      </c>
      <c r="H15" s="11"/>
      <c r="I15" s="52" t="str">
        <f>IF(H15&gt;0,Start!C8,"")</f>
        <v/>
      </c>
      <c r="J15" s="11"/>
      <c r="K15" s="35" t="str">
        <f>IF(H15&gt;0,ROUNDDOWN(H15/K4*10,0),"")</f>
        <v/>
      </c>
      <c r="L15" s="36" t="str">
        <f t="shared" si="1"/>
        <v/>
      </c>
    </row>
    <row r="16" spans="1:12" x14ac:dyDescent="0.2">
      <c r="A16" s="41" t="str">
        <f>IF(Start!C33&gt;0,Start!C33,"")</f>
        <v>Patrick vd Spank</v>
      </c>
      <c r="B16" s="11"/>
      <c r="C16" s="52" t="str">
        <f>IF(B16&gt;0,Start!C8,"")</f>
        <v/>
      </c>
      <c r="D16" s="11"/>
      <c r="E16" s="35" t="str">
        <f>IF(B16&gt;0,ROUNDDOWN(B16/E4*10,0),"")</f>
        <v/>
      </c>
      <c r="F16" s="36" t="str">
        <f t="shared" si="0"/>
        <v/>
      </c>
      <c r="G16" s="41" t="str">
        <f>IF(Start!C33&gt;0,Start!C33,"")</f>
        <v>Patrick vd Spank</v>
      </c>
      <c r="H16" s="11"/>
      <c r="I16" s="52" t="str">
        <f>IF(H16&gt;0,Start!C8,"")</f>
        <v/>
      </c>
      <c r="J16" s="11"/>
      <c r="K16" s="35" t="str">
        <f>IF(H16&gt;0,ROUNDDOWN(H16/K4*10,0),"")</f>
        <v/>
      </c>
      <c r="L16" s="36" t="str">
        <f t="shared" si="1"/>
        <v/>
      </c>
    </row>
    <row r="17" spans="1:12" x14ac:dyDescent="0.2">
      <c r="A17" s="41" t="str">
        <f>IF(Start!C34&gt;0,Start!C34,"")</f>
        <v>Piet Theijssen</v>
      </c>
      <c r="B17" s="11"/>
      <c r="C17" s="52" t="str">
        <f>IF(B17&gt;0,Start!C8,"")</f>
        <v/>
      </c>
      <c r="D17" s="11"/>
      <c r="E17" s="35" t="str">
        <f>IF(B17&gt;0,ROUNDDOWN(B17/E4*10,0),"")</f>
        <v/>
      </c>
      <c r="F17" s="36" t="str">
        <f t="shared" si="0"/>
        <v/>
      </c>
      <c r="G17" s="41" t="str">
        <f>IF(Start!C34&gt;0,Start!C34,"")</f>
        <v>Piet Theijssen</v>
      </c>
      <c r="H17" s="11"/>
      <c r="I17" s="52" t="str">
        <f>IF(H17&gt;0,Start!C8,"")</f>
        <v/>
      </c>
      <c r="J17" s="11"/>
      <c r="K17" s="35" t="str">
        <f>IF(H17&gt;0,ROUNDDOWN(H17/K4*10,0),"")</f>
        <v/>
      </c>
      <c r="L17" s="36" t="str">
        <f t="shared" si="1"/>
        <v/>
      </c>
    </row>
    <row r="18" spans="1:12" x14ac:dyDescent="0.2">
      <c r="A18" s="41" t="str">
        <f>IF(Start!C35&gt;0,Start!C35,"")</f>
        <v>William Verhoeven</v>
      </c>
      <c r="B18" s="11"/>
      <c r="C18" s="52" t="str">
        <f>IF(B18&gt;0,Start!C8,"")</f>
        <v/>
      </c>
      <c r="D18" s="11"/>
      <c r="E18" s="35" t="str">
        <f>IF(B18&gt;0,ROUNDDOWN(B18/E4*10,0),"")</f>
        <v/>
      </c>
      <c r="F18" s="36" t="str">
        <f t="shared" si="0"/>
        <v/>
      </c>
      <c r="G18" s="41" t="str">
        <f>IF(Start!C35&gt;0,Start!C35,"")</f>
        <v>William Verhoeven</v>
      </c>
      <c r="H18" s="11"/>
      <c r="I18" s="52" t="str">
        <f>IF(H18&gt;0,Start!C8,"")</f>
        <v/>
      </c>
      <c r="J18" s="11"/>
      <c r="K18" s="35" t="str">
        <f>IF(H18&gt;0,ROUNDDOWN(H18/K4*10,0),"")</f>
        <v/>
      </c>
      <c r="L18" s="36" t="str">
        <f t="shared" si="1"/>
        <v/>
      </c>
    </row>
    <row r="19" spans="1:12" x14ac:dyDescent="0.2">
      <c r="A19" s="41" t="str">
        <f>IF(Start!C36&gt;0,Start!C36,"")</f>
        <v>Jan Vloet</v>
      </c>
      <c r="B19" s="11"/>
      <c r="C19" s="52" t="str">
        <f>IF(B19&gt;0,Start!C8,"")</f>
        <v/>
      </c>
      <c r="D19" s="11"/>
      <c r="E19" s="35" t="str">
        <f>IF(B19&gt;0,ROUNDDOWN(B19/E4*10,0),"")</f>
        <v/>
      </c>
      <c r="F19" s="36" t="str">
        <f t="shared" si="0"/>
        <v/>
      </c>
      <c r="G19" s="41" t="str">
        <f>IF(Start!C36&gt;0,Start!C36,"")</f>
        <v>Jan Vloet</v>
      </c>
      <c r="H19" s="11"/>
      <c r="I19" s="52" t="str">
        <f>IF(H19&gt;0,Start!C8,"")</f>
        <v/>
      </c>
      <c r="J19" s="11"/>
      <c r="K19" s="35" t="str">
        <f>IF(H19&gt;0,ROUNDDOWN(H19/K4*10,0),"")</f>
        <v/>
      </c>
      <c r="L19" s="36" t="str">
        <f t="shared" si="1"/>
        <v/>
      </c>
    </row>
    <row r="20" spans="1:12" x14ac:dyDescent="0.2">
      <c r="A20" s="41" t="str">
        <f>IF(Start!C37&gt;0,Start!C37,"")</f>
        <v>Jo vd Hanenberg</v>
      </c>
      <c r="B20" s="11"/>
      <c r="C20" s="52" t="str">
        <f>IF(B20&gt;0,Start!C8,"")</f>
        <v/>
      </c>
      <c r="D20" s="11"/>
      <c r="E20" s="35" t="str">
        <f>IF(B20&gt;0,ROUNDDOWN(B20/E4*10,0),"")</f>
        <v/>
      </c>
      <c r="F20" s="36" t="str">
        <f t="shared" si="0"/>
        <v/>
      </c>
      <c r="G20" s="41" t="str">
        <f>IF(Start!C37&gt;0,Start!C37,"")</f>
        <v>Jo vd Hanenberg</v>
      </c>
      <c r="H20" s="11"/>
      <c r="I20" s="52" t="str">
        <f>IF(H20&gt;0,Start!C8,"")</f>
        <v/>
      </c>
      <c r="J20" s="11"/>
      <c r="K20" s="35" t="str">
        <f>IF(H20&gt;0,ROUNDDOWN(H20/K4*10,0),"")</f>
        <v/>
      </c>
      <c r="L20" s="36" t="str">
        <f t="shared" si="1"/>
        <v/>
      </c>
    </row>
    <row r="21" spans="1:12" x14ac:dyDescent="0.2">
      <c r="A21" s="41" t="str">
        <f>IF(Start!C38&gt;0,Start!C38,"")</f>
        <v/>
      </c>
      <c r="B21" s="11"/>
      <c r="C21" s="52" t="str">
        <f>IF(B21&gt;0,Start!C8,"")</f>
        <v/>
      </c>
      <c r="D21" s="11"/>
      <c r="E21" s="35" t="str">
        <f>IF(B21&gt;0,ROUNDDOWN(B21/E4*10,0),"")</f>
        <v/>
      </c>
      <c r="F21" s="36" t="str">
        <f t="shared" si="0"/>
        <v/>
      </c>
      <c r="G21" s="41" t="str">
        <f>IF(Start!C38&gt;0,Start!C38,"")</f>
        <v/>
      </c>
      <c r="H21" s="11"/>
      <c r="I21" s="52" t="str">
        <f>IF(H21&gt;0,Start!C8,"")</f>
        <v/>
      </c>
      <c r="J21" s="11"/>
      <c r="K21" s="35" t="str">
        <f>IF(H21&gt;0,ROUNDDOWN(H21/K4*10,0),"")</f>
        <v/>
      </c>
      <c r="L21" s="36" t="str">
        <f t="shared" si="1"/>
        <v/>
      </c>
    </row>
    <row r="22" spans="1:12" x14ac:dyDescent="0.2">
      <c r="A22" s="41" t="str">
        <f>IF(Start!C39&gt;0,Start!C39,"")</f>
        <v/>
      </c>
      <c r="B22" s="11"/>
      <c r="C22" s="52" t="str">
        <f>IF(B22&gt;0,Start!C8,"")</f>
        <v/>
      </c>
      <c r="D22" s="11"/>
      <c r="E22" s="35" t="str">
        <f>IF(B22&gt;0,ROUNDDOWN(B22/E4*10,0),"")</f>
        <v/>
      </c>
      <c r="F22" s="36" t="str">
        <f t="shared" si="0"/>
        <v/>
      </c>
      <c r="G22" s="41" t="str">
        <f>IF(Start!C39&gt;0,Start!C39,"")</f>
        <v/>
      </c>
      <c r="H22" s="11"/>
      <c r="I22" s="52" t="str">
        <f>IF(H22&gt;0,Start!C8,"")</f>
        <v/>
      </c>
      <c r="J22" s="11"/>
      <c r="K22" s="35" t="str">
        <f>IF(H22&gt;0,ROUNDDOWN(H22/K4*10,0),"")</f>
        <v/>
      </c>
      <c r="L22" s="36" t="str">
        <f t="shared" si="1"/>
        <v/>
      </c>
    </row>
    <row r="23" spans="1:12" x14ac:dyDescent="0.2">
      <c r="A23" s="41" t="str">
        <f>IF(Start!C40&gt;0,Start!C40,"")</f>
        <v/>
      </c>
      <c r="B23" s="11"/>
      <c r="C23" s="52" t="str">
        <f>IF(B23&gt;0,Start!C8,"")</f>
        <v/>
      </c>
      <c r="D23" s="11"/>
      <c r="E23" s="35" t="str">
        <f>IF(B23&gt;0,ROUNDDOWN(B23/E4*10,0),"")</f>
        <v/>
      </c>
      <c r="F23" s="36" t="str">
        <f t="shared" si="0"/>
        <v/>
      </c>
      <c r="G23" s="41" t="str">
        <f>IF(Start!C40&gt;0,Start!C40,"")</f>
        <v/>
      </c>
      <c r="H23" s="11"/>
      <c r="I23" s="52" t="str">
        <f>IF(H23&gt;0,Start!C8,"")</f>
        <v/>
      </c>
      <c r="J23" s="11"/>
      <c r="K23" s="35" t="str">
        <f>IF(H23&gt;0,ROUNDDOWN(H23/K4*10,0),"")</f>
        <v/>
      </c>
      <c r="L23" s="36" t="str">
        <f t="shared" si="1"/>
        <v/>
      </c>
    </row>
    <row r="24" spans="1:12" x14ac:dyDescent="0.2">
      <c r="A24" s="310" t="str">
        <f>IF(Start!C41&gt;0,Start!C41,"")</f>
        <v/>
      </c>
      <c r="B24" s="305"/>
      <c r="C24" s="307" t="str">
        <f>IF(B24&gt;0,Start!C8,"")</f>
        <v/>
      </c>
      <c r="D24" s="305"/>
      <c r="E24" s="307" t="str">
        <f>IF(B24&gt;0,ROUNDDOWN(B24/E4*10,0),"")</f>
        <v/>
      </c>
      <c r="F24" s="308" t="str">
        <f t="shared" si="0"/>
        <v/>
      </c>
      <c r="G24" s="310" t="str">
        <f>IF(Start!C41&gt;0,Start!C41,"")</f>
        <v/>
      </c>
      <c r="H24" s="305"/>
      <c r="I24" s="307" t="str">
        <f>IF(H24&gt;0,Start!C8,"")</f>
        <v/>
      </c>
      <c r="J24" s="305"/>
      <c r="K24" s="307" t="str">
        <f>IF(H24&gt;0,ROUNDDOWN(H24/K4*10,0),"")</f>
        <v/>
      </c>
      <c r="L24" s="308" t="str">
        <f t="shared" si="1"/>
        <v/>
      </c>
    </row>
    <row r="25" spans="1:12" x14ac:dyDescent="0.2">
      <c r="A25" s="41" t="str">
        <f>IF(Start!C42&gt;0,Start!C42,"")</f>
        <v/>
      </c>
      <c r="B25" s="11"/>
      <c r="C25" s="52" t="str">
        <f>IF(B25&gt;0,Start!C8,"")</f>
        <v/>
      </c>
      <c r="D25" s="11"/>
      <c r="E25" s="35" t="str">
        <f>IF(B25&gt;0,ROUNDDOWN(B25/E4*10,0),"")</f>
        <v/>
      </c>
      <c r="F25" s="36" t="str">
        <f t="shared" si="0"/>
        <v/>
      </c>
      <c r="G25" s="41" t="str">
        <f>IF(Start!C42&gt;0,Start!C42,"")</f>
        <v/>
      </c>
      <c r="H25" s="11"/>
      <c r="I25" s="52" t="str">
        <f>IF(H25&gt;0,Start!C8,"")</f>
        <v/>
      </c>
      <c r="J25" s="11"/>
      <c r="K25" s="35" t="str">
        <f>IF(H25&gt;0,ROUNDDOWN(H25/K4*10,0),"")</f>
        <v/>
      </c>
      <c r="L25" s="36" t="str">
        <f t="shared" si="1"/>
        <v/>
      </c>
    </row>
    <row r="26" spans="1:12" x14ac:dyDescent="0.2">
      <c r="A26" s="48" t="s">
        <v>17</v>
      </c>
      <c r="B26" s="37">
        <f>SUM(B6:B25)</f>
        <v>0</v>
      </c>
      <c r="C26" s="37">
        <f>SUM(C6:C25)</f>
        <v>0</v>
      </c>
      <c r="D26" s="37">
        <f>MAX(D6:D25)</f>
        <v>0</v>
      </c>
      <c r="E26" s="37">
        <f>SUM(E6:E25)</f>
        <v>0</v>
      </c>
      <c r="F26" s="38" t="str">
        <f>IF(B26&gt;0,B26/C26,"")</f>
        <v/>
      </c>
      <c r="G26" s="48" t="s">
        <v>17</v>
      </c>
      <c r="H26" s="37">
        <f>SUM(H6:H25)</f>
        <v>0</v>
      </c>
      <c r="I26" s="37">
        <f>SUM(I6:I25)</f>
        <v>0</v>
      </c>
      <c r="J26" s="37">
        <f>MAX(J6:J25)</f>
        <v>0</v>
      </c>
      <c r="K26" s="37">
        <f>SUM(K6:K25)</f>
        <v>0</v>
      </c>
      <c r="L26" s="38" t="str">
        <f>IF(H26&gt;0,H26/I26,"")</f>
        <v/>
      </c>
    </row>
    <row r="27" spans="1:12" x14ac:dyDescent="0.2">
      <c r="A27" s="42" t="s">
        <v>6</v>
      </c>
      <c r="B27" s="43" t="s">
        <v>6</v>
      </c>
      <c r="C27" s="39"/>
      <c r="D27" s="39"/>
      <c r="E27" s="39"/>
      <c r="F27" s="44" t="s">
        <v>20</v>
      </c>
      <c r="G27" s="43">
        <f>Start!C41</f>
        <v>0</v>
      </c>
      <c r="H27" s="39"/>
      <c r="I27" s="45" t="s">
        <v>6</v>
      </c>
      <c r="J27" s="39"/>
      <c r="K27" s="39"/>
      <c r="L27" s="40"/>
    </row>
    <row r="28" spans="1:12" x14ac:dyDescent="0.2">
      <c r="A28" s="46" t="str">
        <f>Start!I22</f>
        <v>3e ronde</v>
      </c>
      <c r="B28" s="39"/>
      <c r="C28" s="47" t="s">
        <v>18</v>
      </c>
      <c r="D28" s="39"/>
      <c r="E28" s="144">
        <f>Start!I41</f>
        <v>0</v>
      </c>
      <c r="F28" s="39"/>
      <c r="G28" s="46" t="str">
        <f>Start!K22</f>
        <v>4e ronde</v>
      </c>
      <c r="H28" s="39"/>
      <c r="I28" s="47" t="s">
        <v>18</v>
      </c>
      <c r="J28" s="39"/>
      <c r="K28" s="43">
        <f>Start!K41</f>
        <v>0</v>
      </c>
      <c r="L28" s="40"/>
    </row>
    <row r="29" spans="1:12" x14ac:dyDescent="0.2">
      <c r="A29" s="48" t="s">
        <v>19</v>
      </c>
      <c r="B29" s="49" t="s">
        <v>12</v>
      </c>
      <c r="C29" s="49" t="s">
        <v>13</v>
      </c>
      <c r="D29" s="49" t="s">
        <v>14</v>
      </c>
      <c r="E29" s="49" t="s">
        <v>15</v>
      </c>
      <c r="F29" s="49" t="s">
        <v>16</v>
      </c>
      <c r="G29" s="50" t="s">
        <v>19</v>
      </c>
      <c r="H29" s="49" t="s">
        <v>12</v>
      </c>
      <c r="I29" s="49" t="s">
        <v>13</v>
      </c>
      <c r="J29" s="49" t="s">
        <v>14</v>
      </c>
      <c r="K29" s="49" t="s">
        <v>15</v>
      </c>
      <c r="L29" s="49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35" t="str">
        <f>IF(B30&gt;0,ROUNDDOWN(B30/E28*10,0),"")</f>
        <v/>
      </c>
      <c r="F30" s="36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35" t="str">
        <f>IF(H30&gt;0,ROUNDDOWN(H30/K28*10,0),"")</f>
        <v/>
      </c>
      <c r="L30" s="36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41" t="str">
        <f>IF(Start!C25&gt;0,Start!C25,"")</f>
        <v>Cor vd Berg</v>
      </c>
      <c r="B32" s="11"/>
      <c r="C32" s="52" t="str">
        <f>IF(B32&gt;0,Start!C8,"")</f>
        <v/>
      </c>
      <c r="D32" s="11"/>
      <c r="E32" s="35" t="str">
        <f>IF(B32&gt;0,ROUNDDOWN(B32/E28*10,0),"")</f>
        <v/>
      </c>
      <c r="F32" s="36" t="str">
        <f t="shared" ref="F32:F49" si="2">IF(B32&gt;0,B32/C32,"")</f>
        <v/>
      </c>
      <c r="G32" s="41" t="str">
        <f>IF(Start!C25&gt;0,Start!C25,"")</f>
        <v>Cor vd Berg</v>
      </c>
      <c r="H32" s="11"/>
      <c r="I32" s="52" t="str">
        <f>IF(H32&gt;0,Start!C8,"")</f>
        <v/>
      </c>
      <c r="J32" s="11"/>
      <c r="K32" s="35" t="str">
        <f>IF(H32&gt;0,ROUNDDOWN(H32/K28*10,0),"")</f>
        <v/>
      </c>
      <c r="L32" s="36" t="str">
        <f t="shared" ref="L32:L49" si="3">IF(H32&gt;0,H32/I32,"")</f>
        <v/>
      </c>
    </row>
    <row r="33" spans="1:12" x14ac:dyDescent="0.2">
      <c r="A33" s="41" t="str">
        <f>IF(Start!C26&gt;0,Start!C26,"")</f>
        <v>Daan Bergink</v>
      </c>
      <c r="B33" s="11"/>
      <c r="C33" s="52" t="str">
        <f>IF(B33&gt;0,Start!C8,"")</f>
        <v/>
      </c>
      <c r="D33" s="11"/>
      <c r="E33" s="35" t="str">
        <f>IF(B33&gt;0,ROUNDDOWN(B33/E28*10,0),"")</f>
        <v/>
      </c>
      <c r="F33" s="36" t="str">
        <f t="shared" si="2"/>
        <v/>
      </c>
      <c r="G33" s="41" t="str">
        <f>IF(Start!C26&gt;0,Start!C26,"")</f>
        <v>Daan Bergink</v>
      </c>
      <c r="H33" s="11"/>
      <c r="I33" s="52" t="str">
        <f>IF(H33&gt;0,Start!C8,"")</f>
        <v/>
      </c>
      <c r="J33" s="11"/>
      <c r="K33" s="35" t="str">
        <f>IF(H33&gt;0,ROUNDDOWN(H33/K28*10,0),"")</f>
        <v/>
      </c>
      <c r="L33" s="36" t="str">
        <f t="shared" si="3"/>
        <v/>
      </c>
    </row>
    <row r="34" spans="1:12" x14ac:dyDescent="0.2">
      <c r="A34" s="41" t="str">
        <f>IF(Start!C27&gt;0,Start!C27,"")</f>
        <v>Luciën Bressers</v>
      </c>
      <c r="B34" s="11"/>
      <c r="C34" s="52" t="str">
        <f>IF(B34&gt;0,Start!C8,"")</f>
        <v/>
      </c>
      <c r="D34" s="11"/>
      <c r="E34" s="35" t="str">
        <f>IF(B34&gt;0,ROUNDDOWN(B34/E28*10,0),"")</f>
        <v/>
      </c>
      <c r="F34" s="36" t="str">
        <f t="shared" si="2"/>
        <v/>
      </c>
      <c r="G34" s="41" t="str">
        <f>IF(Start!C27&gt;0,Start!C27,"")</f>
        <v>Luciën Bressers</v>
      </c>
      <c r="H34" s="11"/>
      <c r="I34" s="52" t="str">
        <f>IF(H34&gt;0,Start!C8,"")</f>
        <v/>
      </c>
      <c r="J34" s="11"/>
      <c r="K34" s="35" t="str">
        <f>IF(H34&gt;0,ROUNDDOWN(H34/K28*10,0),"")</f>
        <v/>
      </c>
      <c r="L34" s="36" t="str">
        <f t="shared" si="3"/>
        <v/>
      </c>
    </row>
    <row r="35" spans="1:12" x14ac:dyDescent="0.2">
      <c r="A35" s="41" t="str">
        <f>IF(Start!C28&gt;0,Start!C28,"")</f>
        <v>Harrie Hanegraaf</v>
      </c>
      <c r="B35" s="11"/>
      <c r="C35" s="52" t="str">
        <f>IF(B35&gt;0,Start!C8,"")</f>
        <v/>
      </c>
      <c r="D35" s="11"/>
      <c r="E35" s="35" t="str">
        <f>IF(B35&gt;0,ROUNDDOWN(B35/E28*10,0),"")</f>
        <v/>
      </c>
      <c r="F35" s="36" t="str">
        <f t="shared" si="2"/>
        <v/>
      </c>
      <c r="G35" s="41" t="str">
        <f>IF(Start!C28&gt;0,Start!C28,"")</f>
        <v>Harrie Hanegraaf</v>
      </c>
      <c r="H35" s="11"/>
      <c r="I35" s="52" t="str">
        <f>IF(H35&gt;0,Start!C8,"")</f>
        <v/>
      </c>
      <c r="J35" s="11"/>
      <c r="K35" s="35" t="str">
        <f>IF(H35&gt;0,ROUNDDOWN(H35/K28*10,0),"")</f>
        <v/>
      </c>
      <c r="L35" s="36" t="str">
        <f t="shared" si="3"/>
        <v/>
      </c>
    </row>
    <row r="36" spans="1:12" x14ac:dyDescent="0.2">
      <c r="A36" s="41" t="str">
        <f>IF(Start!C29&gt;0,Start!C29,"")</f>
        <v>Tonnie vd Oetelaar</v>
      </c>
      <c r="B36" s="11"/>
      <c r="C36" s="52" t="str">
        <f>IF(B36&gt;0,Start!C8,"")</f>
        <v/>
      </c>
      <c r="D36" s="11"/>
      <c r="E36" s="35" t="str">
        <f>IF(B36&gt;0,ROUNDDOWN(B36/E28*10,0),"")</f>
        <v/>
      </c>
      <c r="F36" s="36" t="str">
        <f t="shared" si="2"/>
        <v/>
      </c>
      <c r="G36" s="41" t="str">
        <f>IF(Start!C29&gt;0,Start!C29,"")</f>
        <v>Tonnie vd Oetelaar</v>
      </c>
      <c r="H36" s="11"/>
      <c r="I36" s="52" t="str">
        <f>IF(H36&gt;0,Start!C8,"")</f>
        <v/>
      </c>
      <c r="J36" s="11"/>
      <c r="K36" s="35" t="str">
        <f>IF(H36&gt;0,ROUNDDOWN(H36/K28*10,0),"")</f>
        <v/>
      </c>
      <c r="L36" s="36" t="str">
        <f t="shared" si="3"/>
        <v/>
      </c>
    </row>
    <row r="37" spans="1:12" x14ac:dyDescent="0.2">
      <c r="A37" s="41" t="str">
        <f>IF(Start!C30&gt;0,Start!C30,"")</f>
        <v>Leo Pijnenburg</v>
      </c>
      <c r="B37" s="11"/>
      <c r="C37" s="52" t="str">
        <f>IF(B37&gt;0,Start!C8,"")</f>
        <v/>
      </c>
      <c r="D37" s="11"/>
      <c r="E37" s="35" t="str">
        <f>IF(B37&gt;0,ROUNDDOWN(B37/E28*10,0),"")</f>
        <v/>
      </c>
      <c r="F37" s="36" t="str">
        <f t="shared" si="2"/>
        <v/>
      </c>
      <c r="G37" s="41" t="str">
        <f>IF(Start!C30&gt;0,Start!C30,"")</f>
        <v>Leo Pijnenburg</v>
      </c>
      <c r="H37" s="11"/>
      <c r="I37" s="52" t="str">
        <f>IF(H37&gt;0,Start!C8,"")</f>
        <v/>
      </c>
      <c r="J37" s="11"/>
      <c r="K37" s="35" t="str">
        <f>IF(H37&gt;0,ROUNDDOWN(H37/K28*10,0),"")</f>
        <v/>
      </c>
      <c r="L37" s="36" t="str">
        <f t="shared" si="3"/>
        <v/>
      </c>
    </row>
    <row r="38" spans="1:12" x14ac:dyDescent="0.2">
      <c r="A38" s="41" t="str">
        <f>IF(Start!C31&gt;0,Start!C31,"")</f>
        <v>Piet Smits</v>
      </c>
      <c r="B38" s="11"/>
      <c r="C38" s="52" t="str">
        <f>IF(B38&gt;0,Start!C8,"")</f>
        <v/>
      </c>
      <c r="D38" s="11"/>
      <c r="E38" s="35" t="str">
        <f>IF(B38&gt;0,ROUNDDOWN(B38/E28*10,0),"")</f>
        <v/>
      </c>
      <c r="F38" s="36" t="str">
        <f t="shared" si="2"/>
        <v/>
      </c>
      <c r="G38" s="41" t="str">
        <f>IF(Start!C31&gt;0,Start!C31,"")</f>
        <v>Piet Smits</v>
      </c>
      <c r="H38" s="11"/>
      <c r="I38" s="52" t="str">
        <f>IF(H38&gt;0,Start!C8,"")</f>
        <v/>
      </c>
      <c r="J38" s="11"/>
      <c r="K38" s="35" t="str">
        <f>IF(H38&gt;0,ROUNDDOWN(H38/K28*10,0),"")</f>
        <v/>
      </c>
      <c r="L38" s="36" t="str">
        <f t="shared" si="3"/>
        <v/>
      </c>
    </row>
    <row r="39" spans="1:12" x14ac:dyDescent="0.2">
      <c r="A39" s="41" t="str">
        <f>IF(Start!C32&gt;0,Start!C32,"")</f>
        <v>Frans vd Spank</v>
      </c>
      <c r="B39" s="11"/>
      <c r="C39" s="52" t="str">
        <f>IF(B39&gt;0,Start!C8,"")</f>
        <v/>
      </c>
      <c r="D39" s="11"/>
      <c r="E39" s="35" t="str">
        <f>IF(B39&gt;0,ROUNDDOWN(B39/E28*10,0),"")</f>
        <v/>
      </c>
      <c r="F39" s="36" t="str">
        <f t="shared" si="2"/>
        <v/>
      </c>
      <c r="G39" s="41" t="str">
        <f>IF(Start!C32&gt;0,Start!C32,"")</f>
        <v>Frans vd Spank</v>
      </c>
      <c r="H39" s="11"/>
      <c r="I39" s="52" t="str">
        <f>IF(H39&gt;0,Start!C8,"")</f>
        <v/>
      </c>
      <c r="J39" s="11"/>
      <c r="K39" s="35" t="str">
        <f>IF(H39&gt;0,ROUNDDOWN(H39/K28*10,0),"")</f>
        <v/>
      </c>
      <c r="L39" s="36" t="str">
        <f t="shared" si="3"/>
        <v/>
      </c>
    </row>
    <row r="40" spans="1:12" x14ac:dyDescent="0.2">
      <c r="A40" s="41" t="str">
        <f>IF(Start!C33&gt;0,Start!C33,"")</f>
        <v>Patrick vd Spank</v>
      </c>
      <c r="B40" s="11"/>
      <c r="C40" s="52" t="str">
        <f>IF(B40&gt;0,Start!C8,"")</f>
        <v/>
      </c>
      <c r="D40" s="11"/>
      <c r="E40" s="35" t="str">
        <f>IF(B40&gt;0,ROUNDDOWN(B40/E28*10,0),"")</f>
        <v/>
      </c>
      <c r="F40" s="36" t="str">
        <f t="shared" si="2"/>
        <v/>
      </c>
      <c r="G40" s="41" t="str">
        <f>IF(Start!C33&gt;0,Start!C33,"")</f>
        <v>Patrick vd Spank</v>
      </c>
      <c r="H40" s="11"/>
      <c r="I40" s="52" t="str">
        <f>IF(H40&gt;0,Start!C8,"")</f>
        <v/>
      </c>
      <c r="J40" s="11"/>
      <c r="K40" s="35" t="str">
        <f>IF(H40&gt;0,ROUNDDOWN(H40/K28*10,0),"")</f>
        <v/>
      </c>
      <c r="L40" s="36" t="str">
        <f t="shared" si="3"/>
        <v/>
      </c>
    </row>
    <row r="41" spans="1:12" x14ac:dyDescent="0.2">
      <c r="A41" s="41" t="str">
        <f>IF(Start!C34&gt;0,Start!C34,"")</f>
        <v>Piet Theijssen</v>
      </c>
      <c r="B41" s="11"/>
      <c r="C41" s="52" t="str">
        <f>IF(B41&gt;0,Start!C8,"")</f>
        <v/>
      </c>
      <c r="D41" s="11"/>
      <c r="E41" s="35" t="str">
        <f>IF(B41&gt;0,ROUNDDOWN(B41/E28*10,0),"")</f>
        <v/>
      </c>
      <c r="F41" s="36" t="str">
        <f t="shared" si="2"/>
        <v/>
      </c>
      <c r="G41" s="41" t="str">
        <f>IF(Start!C34&gt;0,Start!C34,"")</f>
        <v>Piet Theijssen</v>
      </c>
      <c r="H41" s="11"/>
      <c r="I41" s="52" t="str">
        <f>IF(H41&gt;0,Start!C8,"")</f>
        <v/>
      </c>
      <c r="J41" s="11"/>
      <c r="K41" s="35" t="str">
        <f>IF(H41&gt;0,ROUNDDOWN(H41/K28*10,0),"")</f>
        <v/>
      </c>
      <c r="L41" s="36" t="str">
        <f t="shared" si="3"/>
        <v/>
      </c>
    </row>
    <row r="42" spans="1:12" x14ac:dyDescent="0.2">
      <c r="A42" s="41" t="str">
        <f>IF(Start!C35&gt;0,Start!C35,"")</f>
        <v>William Verhoeven</v>
      </c>
      <c r="B42" s="11"/>
      <c r="C42" s="52" t="str">
        <f>IF(B42&gt;0,Start!C8,"")</f>
        <v/>
      </c>
      <c r="D42" s="11"/>
      <c r="E42" s="35" t="str">
        <f>IF(B42&gt;0,ROUNDDOWN(B42/E28*10,0),"")</f>
        <v/>
      </c>
      <c r="F42" s="36" t="str">
        <f t="shared" si="2"/>
        <v/>
      </c>
      <c r="G42" s="41" t="str">
        <f>IF(Start!C35&gt;0,Start!C35,"")</f>
        <v>William Verhoeven</v>
      </c>
      <c r="H42" s="11"/>
      <c r="I42" s="52" t="str">
        <f>IF(H42&gt;0,Start!C8,"")</f>
        <v/>
      </c>
      <c r="J42" s="11"/>
      <c r="K42" s="35" t="str">
        <f>IF(H42&gt;0,ROUNDDOWN(H42/K28*10,0),"")</f>
        <v/>
      </c>
      <c r="L42" s="36" t="str">
        <f t="shared" si="3"/>
        <v/>
      </c>
    </row>
    <row r="43" spans="1:12" x14ac:dyDescent="0.2">
      <c r="A43" s="41" t="str">
        <f>IF(Start!C36&gt;0,Start!C36,"")</f>
        <v>Jan Vloet</v>
      </c>
      <c r="B43" s="11"/>
      <c r="C43" s="52" t="str">
        <f>IF(B43&gt;0,Start!C8,"")</f>
        <v/>
      </c>
      <c r="D43" s="11"/>
      <c r="E43" s="35" t="str">
        <f>IF(B43&gt;0,ROUNDDOWN(B43/E28*10,0),"")</f>
        <v/>
      </c>
      <c r="F43" s="36" t="str">
        <f t="shared" si="2"/>
        <v/>
      </c>
      <c r="G43" s="41" t="str">
        <f>IF(Start!C36&gt;0,Start!C36,"")</f>
        <v>Jan Vloet</v>
      </c>
      <c r="H43" s="11"/>
      <c r="I43" s="52" t="str">
        <f>IF(H43&gt;0,Start!C8,"")</f>
        <v/>
      </c>
      <c r="J43" s="11"/>
      <c r="K43" s="35" t="str">
        <f>IF(H43&gt;0,ROUNDDOWN(H43/K28*10,0),"")</f>
        <v/>
      </c>
      <c r="L43" s="36" t="str">
        <f t="shared" si="3"/>
        <v/>
      </c>
    </row>
    <row r="44" spans="1:12" x14ac:dyDescent="0.2">
      <c r="A44" s="41" t="str">
        <f>IF(Start!C37&gt;0,Start!C37,"")</f>
        <v>Jo vd Hanenberg</v>
      </c>
      <c r="B44" s="11"/>
      <c r="C44" s="52" t="str">
        <f>IF(B44&gt;0,Start!C8,"")</f>
        <v/>
      </c>
      <c r="D44" s="11"/>
      <c r="E44" s="35" t="str">
        <f>IF(B44&gt;0,ROUNDDOWN(B44/E28*10,0),"")</f>
        <v/>
      </c>
      <c r="F44" s="36" t="str">
        <f t="shared" si="2"/>
        <v/>
      </c>
      <c r="G44" s="41" t="str">
        <f>IF(Start!C37&gt;0,Start!C37,"")</f>
        <v>Jo vd Hanenberg</v>
      </c>
      <c r="H44" s="11"/>
      <c r="I44" s="52" t="str">
        <f>IF(H44&gt;0,Start!C8,"")</f>
        <v/>
      </c>
      <c r="J44" s="11"/>
      <c r="K44" s="35" t="str">
        <f>IF(H44&gt;0,ROUNDDOWN(H44/K28*10,0),"")</f>
        <v/>
      </c>
      <c r="L44" s="36" t="str">
        <f t="shared" si="3"/>
        <v/>
      </c>
    </row>
    <row r="45" spans="1:12" x14ac:dyDescent="0.2">
      <c r="A45" s="41" t="str">
        <f>IF(Start!C38&gt;0,Start!C38,"")</f>
        <v/>
      </c>
      <c r="B45" s="11"/>
      <c r="C45" s="52" t="str">
        <f>IF(B45&gt;0,Start!C8,"")</f>
        <v/>
      </c>
      <c r="D45" s="11"/>
      <c r="E45" s="35" t="str">
        <f>IF(B45&gt;0,ROUNDDOWN(B45/E28*10,0),"")</f>
        <v/>
      </c>
      <c r="F45" s="36" t="str">
        <f t="shared" si="2"/>
        <v/>
      </c>
      <c r="G45" s="41" t="str">
        <f>IF(Start!C38&gt;0,Start!C38,"")</f>
        <v/>
      </c>
      <c r="H45" s="11"/>
      <c r="I45" s="52" t="str">
        <f>IF(H45&gt;0,Start!C8,"")</f>
        <v/>
      </c>
      <c r="J45" s="11"/>
      <c r="K45" s="35" t="str">
        <f>IF(H45&gt;0,ROUNDDOWN(H45/K28*10,0),"")</f>
        <v/>
      </c>
      <c r="L45" s="36" t="str">
        <f t="shared" si="3"/>
        <v/>
      </c>
    </row>
    <row r="46" spans="1:12" x14ac:dyDescent="0.2">
      <c r="A46" s="41" t="str">
        <f>IF(Start!C39&gt;0,Start!C39,"")</f>
        <v/>
      </c>
      <c r="B46" s="11"/>
      <c r="C46" s="52" t="str">
        <f>IF(B46&gt;0,Start!C8,"")</f>
        <v/>
      </c>
      <c r="D46" s="11"/>
      <c r="E46" s="35" t="str">
        <f>IF(B46&gt;0,ROUNDDOWN(B46/E28*10,0),"")</f>
        <v/>
      </c>
      <c r="F46" s="36" t="str">
        <f t="shared" si="2"/>
        <v/>
      </c>
      <c r="G46" s="41" t="str">
        <f>IF(Start!C39&gt;0,Start!C39,"")</f>
        <v/>
      </c>
      <c r="H46" s="11"/>
      <c r="I46" s="52" t="str">
        <f>IF(H46&gt;0,Start!C8,"")</f>
        <v/>
      </c>
      <c r="J46" s="11"/>
      <c r="K46" s="35" t="str">
        <f>IF(H46&gt;0,ROUNDDOWN(H46/K28*10,0),"")</f>
        <v/>
      </c>
      <c r="L46" s="36" t="str">
        <f t="shared" si="3"/>
        <v/>
      </c>
    </row>
    <row r="47" spans="1:12" x14ac:dyDescent="0.2">
      <c r="A47" s="41" t="str">
        <f>IF(Start!C40&gt;0,Start!C40,"")</f>
        <v/>
      </c>
      <c r="B47" s="11"/>
      <c r="C47" s="52" t="str">
        <f>IF(B47&gt;0,Start!C8,"")</f>
        <v/>
      </c>
      <c r="D47" s="11"/>
      <c r="E47" s="35" t="str">
        <f>IF(B47&gt;0,ROUNDDOWN(B47/E28*10,0),"")</f>
        <v/>
      </c>
      <c r="F47" s="36" t="str">
        <f t="shared" si="2"/>
        <v/>
      </c>
      <c r="G47" s="41" t="str">
        <f>IF(Start!C40&gt;0,Start!C40,"")</f>
        <v/>
      </c>
      <c r="H47" s="11"/>
      <c r="I47" s="52" t="str">
        <f>IF(H47&gt;0,Start!C8,"")</f>
        <v/>
      </c>
      <c r="J47" s="11"/>
      <c r="K47" s="35" t="str">
        <f>IF(H47&gt;0,ROUNDDOWN(H47/K28*10,0),"")</f>
        <v/>
      </c>
      <c r="L47" s="36" t="str">
        <f t="shared" si="3"/>
        <v/>
      </c>
    </row>
    <row r="48" spans="1:12" x14ac:dyDescent="0.2">
      <c r="A48" s="310" t="str">
        <f>IF(Start!C41&gt;0,Start!C41,"")</f>
        <v/>
      </c>
      <c r="B48" s="305"/>
      <c r="C48" s="307" t="str">
        <f>IF(B48&gt;0,Start!C8,"")</f>
        <v/>
      </c>
      <c r="D48" s="305"/>
      <c r="E48" s="307" t="str">
        <f>IF(B48&gt;0,ROUNDDOWN(B48/E28*10,0),"")</f>
        <v/>
      </c>
      <c r="F48" s="308" t="str">
        <f t="shared" si="2"/>
        <v/>
      </c>
      <c r="G48" s="310" t="str">
        <f>IF(Start!C41&gt;0,Start!C41,"")</f>
        <v/>
      </c>
      <c r="H48" s="305"/>
      <c r="I48" s="307" t="str">
        <f>IF(H48&gt;0,Start!C8,"")</f>
        <v/>
      </c>
      <c r="J48" s="305"/>
      <c r="K48" s="307" t="str">
        <f>IF(H48&gt;0,ROUNDDOWN(H48/K28*10,0),"")</f>
        <v/>
      </c>
      <c r="L48" s="308" t="str">
        <f t="shared" si="3"/>
        <v/>
      </c>
    </row>
    <row r="49" spans="1:12" x14ac:dyDescent="0.2">
      <c r="A49" s="41" t="str">
        <f>IF(Start!C42&gt;0,Start!C42,"")</f>
        <v/>
      </c>
      <c r="B49" s="11"/>
      <c r="C49" s="52" t="str">
        <f>IF(B49&gt;0,Start!C8,"")</f>
        <v/>
      </c>
      <c r="D49" s="11"/>
      <c r="E49" s="35" t="str">
        <f>IF(B49&gt;0,ROUNDDOWN(B49/E28*10,0),"")</f>
        <v/>
      </c>
      <c r="F49" s="36" t="str">
        <f t="shared" si="2"/>
        <v/>
      </c>
      <c r="G49" s="41" t="str">
        <f>IF(Start!C42&gt;0,Start!C42,"")</f>
        <v/>
      </c>
      <c r="H49" s="11"/>
      <c r="I49" s="52" t="str">
        <f>IF(H49&gt;0,Start!C8,"")</f>
        <v/>
      </c>
      <c r="J49" s="11"/>
      <c r="K49" s="35" t="str">
        <f>IF(H49&gt;0,ROUNDDOWN(H49/K28*10,0),"")</f>
        <v/>
      </c>
      <c r="L49" s="36" t="str">
        <f t="shared" si="3"/>
        <v/>
      </c>
    </row>
    <row r="50" spans="1:12" x14ac:dyDescent="0.2">
      <c r="A50" s="48" t="s">
        <v>17</v>
      </c>
      <c r="B50" s="37">
        <f>SUM(B30:B49)</f>
        <v>0</v>
      </c>
      <c r="C50" s="37">
        <f>SUM(C30:C49)</f>
        <v>0</v>
      </c>
      <c r="D50" s="37">
        <f>MAX(D30:D49)</f>
        <v>0</v>
      </c>
      <c r="E50" s="37">
        <f>SUM(E30:E49)</f>
        <v>0</v>
      </c>
      <c r="F50" s="38" t="str">
        <f>IF(B50&gt;0,B50/C50,"")</f>
        <v/>
      </c>
      <c r="G50" s="48" t="s">
        <v>17</v>
      </c>
      <c r="H50" s="37">
        <f>SUM(H30:H49)</f>
        <v>0</v>
      </c>
      <c r="I50" s="37">
        <f>SUM(I30:I49)</f>
        <v>0</v>
      </c>
      <c r="J50" s="37">
        <f>MAX(J30:J49)</f>
        <v>0</v>
      </c>
      <c r="K50" s="37">
        <f>SUM(K30:K49)</f>
        <v>0</v>
      </c>
      <c r="L50" s="38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>
        <f>Start!C41</f>
        <v>0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Start!M41</f>
        <v>0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Start!O41</f>
        <v>0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309" t="str">
        <f>IF(Start!C41&gt;0,Start!C41,"")</f>
        <v/>
      </c>
      <c r="B72" s="305"/>
      <c r="C72" s="307" t="str">
        <f>IF(B72&gt;0,Start!C8,"")</f>
        <v/>
      </c>
      <c r="D72" s="305"/>
      <c r="E72" s="307" t="str">
        <f>IF(B72&gt;0,ROUNDDOWN(B72/E52*10,0),"")</f>
        <v/>
      </c>
      <c r="F72" s="308" t="str">
        <f t="shared" si="4"/>
        <v/>
      </c>
      <c r="G72" s="309" t="str">
        <f>IF(Start!C41&gt;0,Start!C41,"")</f>
        <v/>
      </c>
      <c r="H72" s="305"/>
      <c r="I72" s="307" t="str">
        <f>IF(H72&gt;0,Start!C8,"")</f>
        <v/>
      </c>
      <c r="J72" s="305"/>
      <c r="K72" s="307" t="str">
        <f>IF(H72&gt;0,ROUNDDOWN(H72/K52*10,0),"")</f>
        <v/>
      </c>
      <c r="L72" s="308" t="str">
        <f t="shared" si="5"/>
        <v/>
      </c>
    </row>
    <row r="73" spans="1:12" x14ac:dyDescent="0.2">
      <c r="A73" s="93" t="str">
        <f>IF(Start!C42&gt;0,Start!C42,"")</f>
        <v/>
      </c>
      <c r="B73" s="12"/>
      <c r="C73" s="52" t="str">
        <f>IF(B73&gt;0,Start!C8,"")</f>
        <v/>
      </c>
      <c r="D73" s="12"/>
      <c r="E73" s="52" t="str">
        <f>IF(B73&gt;0,ROUNDDOWN(B73/E52*10,0),"")</f>
        <v/>
      </c>
      <c r="F73" s="62" t="str">
        <f t="shared" si="4"/>
        <v/>
      </c>
      <c r="G73" s="93" t="str">
        <f>IF(Start!C42&gt;0,Start!C42,"")</f>
        <v/>
      </c>
      <c r="H73" s="12"/>
      <c r="I73" s="52" t="str">
        <f>IF(H73&gt;0,Start!C8,"")</f>
        <v/>
      </c>
      <c r="J73" s="12"/>
      <c r="K73" s="52" t="str">
        <f>IF(H73&gt;0,ROUNDDOWN(H73/K52*10,0),"")</f>
        <v/>
      </c>
      <c r="L73" s="62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D6" sqref="D6"/>
    </sheetView>
  </sheetViews>
  <sheetFormatPr defaultRowHeight="12.75" x14ac:dyDescent="0.2"/>
  <cols>
    <col min="1" max="1" width="17.7109375" customWidth="1"/>
    <col min="2" max="3" width="5.7109375" customWidth="1"/>
    <col min="4" max="6" width="6.7109375" customWidth="1"/>
    <col min="7" max="7" width="17.7109375" customWidth="1"/>
    <col min="8" max="9" width="5.7109375" customWidth="1"/>
    <col min="10" max="12" width="6.7109375" customWidth="1"/>
  </cols>
  <sheetData>
    <row r="1" spans="1:12" x14ac:dyDescent="0.2">
      <c r="A1" s="54"/>
      <c r="B1" s="55" t="str">
        <f>(Start!C5)</f>
        <v>Recreatieclub Tiona</v>
      </c>
      <c r="C1" s="56"/>
      <c r="D1" s="56"/>
      <c r="E1" s="56"/>
      <c r="F1" s="56"/>
      <c r="G1" s="55" t="str">
        <f>(Start!C6)</f>
        <v>Competitie Driebanden klein</v>
      </c>
      <c r="H1" s="56"/>
      <c r="I1" s="56"/>
      <c r="J1" s="56"/>
      <c r="K1" s="56"/>
      <c r="L1" s="57"/>
    </row>
    <row r="2" spans="1:12" x14ac:dyDescent="0.2">
      <c r="A2" s="58"/>
      <c r="B2" s="59"/>
      <c r="C2" s="59"/>
      <c r="D2" s="59"/>
      <c r="E2" s="60" t="str">
        <f>(Start!C7)</f>
        <v>Seizoen 2017-2018</v>
      </c>
      <c r="F2" s="59"/>
      <c r="G2" s="59"/>
      <c r="H2" s="59"/>
      <c r="I2" s="59"/>
      <c r="J2" s="59"/>
      <c r="K2" s="59"/>
      <c r="L2" s="61"/>
    </row>
    <row r="3" spans="1:12" x14ac:dyDescent="0.2">
      <c r="A3" s="42" t="s">
        <v>6</v>
      </c>
      <c r="B3" s="43" t="s">
        <v>6</v>
      </c>
      <c r="C3" s="39"/>
      <c r="D3" s="39"/>
      <c r="E3" s="39"/>
      <c r="F3" s="44" t="s">
        <v>20</v>
      </c>
      <c r="G3" s="43">
        <f>Start!C42</f>
        <v>0</v>
      </c>
      <c r="H3" s="39"/>
      <c r="I3" s="45" t="s">
        <v>6</v>
      </c>
      <c r="J3" s="39"/>
      <c r="K3" s="39"/>
      <c r="L3" s="40"/>
    </row>
    <row r="4" spans="1:12" x14ac:dyDescent="0.2">
      <c r="A4" s="46" t="str">
        <f>Start!E22</f>
        <v>1e ronde</v>
      </c>
      <c r="B4" s="39"/>
      <c r="C4" s="47" t="s">
        <v>18</v>
      </c>
      <c r="D4" s="39"/>
      <c r="E4" s="43">
        <f>Start!E42</f>
        <v>0</v>
      </c>
      <c r="F4" s="39"/>
      <c r="G4" s="46" t="str">
        <f>Start!G22</f>
        <v>2e ronde</v>
      </c>
      <c r="H4" s="39"/>
      <c r="I4" s="47" t="s">
        <v>18</v>
      </c>
      <c r="J4" s="39"/>
      <c r="K4" s="43">
        <f>Start!G42</f>
        <v>0</v>
      </c>
      <c r="L4" s="40"/>
    </row>
    <row r="5" spans="1:12" x14ac:dyDescent="0.2">
      <c r="A5" s="48" t="s">
        <v>19</v>
      </c>
      <c r="B5" s="49" t="s">
        <v>12</v>
      </c>
      <c r="C5" s="49" t="s">
        <v>13</v>
      </c>
      <c r="D5" s="49" t="s">
        <v>14</v>
      </c>
      <c r="E5" s="49" t="s">
        <v>15</v>
      </c>
      <c r="F5" s="49" t="s">
        <v>16</v>
      </c>
      <c r="G5" s="50" t="s">
        <v>19</v>
      </c>
      <c r="H5" s="49" t="s">
        <v>12</v>
      </c>
      <c r="I5" s="49" t="s">
        <v>13</v>
      </c>
      <c r="J5" s="49" t="s">
        <v>14</v>
      </c>
      <c r="K5" s="49" t="s">
        <v>15</v>
      </c>
      <c r="L5" s="49" t="s">
        <v>16</v>
      </c>
    </row>
    <row r="6" spans="1:12" x14ac:dyDescent="0.2">
      <c r="A6" s="51" t="str">
        <f>IF(Start!C23&gt;0,Start!C23,"")</f>
        <v>Peter van Alderen</v>
      </c>
      <c r="B6" s="12"/>
      <c r="C6" s="52" t="str">
        <f>IF(B6&gt;0,Start!C8,"")</f>
        <v/>
      </c>
      <c r="D6" s="12"/>
      <c r="E6" s="35" t="str">
        <f>IF(B6&gt;0,ROUNDDOWN(B6/E4*10,0),"")</f>
        <v/>
      </c>
      <c r="F6" s="36" t="str">
        <f>IF(B6&gt;0,B6/C6,"")</f>
        <v/>
      </c>
      <c r="G6" s="51" t="str">
        <f>IF(Start!C23&gt;0,Start!C23,"")</f>
        <v>Peter van Alderen</v>
      </c>
      <c r="H6" s="12"/>
      <c r="I6" s="52" t="str">
        <f>IF(H6&gt;0,Start!C8,"")</f>
        <v/>
      </c>
      <c r="J6" s="12"/>
      <c r="K6" s="35" t="str">
        <f>IF(H6&gt;0,ROUNDDOWN(H6/K4*10,0),"")</f>
        <v/>
      </c>
      <c r="L6" s="36" t="str">
        <f>IF(H6&gt;0,H6/I6,"")</f>
        <v/>
      </c>
    </row>
    <row r="7" spans="1:12" x14ac:dyDescent="0.2">
      <c r="A7" s="41" t="str">
        <f>IF(Start!C24&gt;0,Start!C24,"")</f>
        <v>Henk Baron</v>
      </c>
      <c r="B7" s="11"/>
      <c r="C7" s="52" t="str">
        <f>IF(B7&gt;0,Start!C8,"")</f>
        <v/>
      </c>
      <c r="D7" s="11"/>
      <c r="E7" s="35" t="str">
        <f>IF(B7&gt;0,ROUNDDOWN(B7/E4*10,0),"")</f>
        <v/>
      </c>
      <c r="F7" s="36" t="str">
        <f>IF(B7&gt;0,B7/C7,"")</f>
        <v/>
      </c>
      <c r="G7" s="41" t="str">
        <f>IF(Start!C24&gt;0,Start!C24,"")</f>
        <v>Henk Baron</v>
      </c>
      <c r="H7" s="11"/>
      <c r="I7" s="52" t="str">
        <f>IF(H7&gt;0,Start!C8,"")</f>
        <v/>
      </c>
      <c r="J7" s="11"/>
      <c r="K7" s="35" t="str">
        <f>IF(H7&gt;0,ROUNDDOWN(H7/K4*10,0),"")</f>
        <v/>
      </c>
      <c r="L7" s="36" t="str">
        <f>IF(H7&gt;0,H7/I7,"")</f>
        <v/>
      </c>
    </row>
    <row r="8" spans="1:12" x14ac:dyDescent="0.2">
      <c r="A8" s="41" t="str">
        <f>IF(Start!C25&gt;0,Start!C25,"")</f>
        <v>Cor vd Berg</v>
      </c>
      <c r="B8" s="11"/>
      <c r="C8" s="52" t="str">
        <f>IF(B8&gt;0,Start!C8,"")</f>
        <v/>
      </c>
      <c r="D8" s="11"/>
      <c r="E8" s="35" t="str">
        <f>IF(B8&gt;0,ROUNDDOWN(B8/E4*10,0),"")</f>
        <v/>
      </c>
      <c r="F8" s="36" t="str">
        <f t="shared" ref="F8:F25" si="0">IF(B8&gt;0,B8/C8,"")</f>
        <v/>
      </c>
      <c r="G8" s="41" t="str">
        <f>IF(Start!C25&gt;0,Start!C25,"")</f>
        <v>Cor vd Berg</v>
      </c>
      <c r="H8" s="11"/>
      <c r="I8" s="52" t="str">
        <f>IF(H8&gt;0,Start!C8,"")</f>
        <v/>
      </c>
      <c r="J8" s="11"/>
      <c r="K8" s="35" t="str">
        <f>IF(H8&gt;0,ROUNDDOWN(H8/K4*10,0),"")</f>
        <v/>
      </c>
      <c r="L8" s="36" t="str">
        <f t="shared" ref="L8:L25" si="1">IF(H8&gt;0,H8/I8,"")</f>
        <v/>
      </c>
    </row>
    <row r="9" spans="1:12" x14ac:dyDescent="0.2">
      <c r="A9" s="41" t="str">
        <f>IF(Start!C26&gt;0,Start!C26,"")</f>
        <v>Daan Bergink</v>
      </c>
      <c r="B9" s="11"/>
      <c r="C9" s="52" t="str">
        <f>IF(B9&gt;0,Start!C8,"")</f>
        <v/>
      </c>
      <c r="D9" s="11"/>
      <c r="E9" s="35" t="str">
        <f>IF(B9&gt;0,ROUNDDOWN(B9/E4*10,0),"")</f>
        <v/>
      </c>
      <c r="F9" s="36" t="str">
        <f t="shared" si="0"/>
        <v/>
      </c>
      <c r="G9" s="41" t="str">
        <f>IF(Start!C26&gt;0,Start!C26,"")</f>
        <v>Daan Bergink</v>
      </c>
      <c r="H9" s="11"/>
      <c r="I9" s="52" t="str">
        <f>IF(H9&gt;0,Start!C8,"")</f>
        <v/>
      </c>
      <c r="J9" s="11"/>
      <c r="K9" s="35" t="str">
        <f>IF(H9&gt;0,ROUNDDOWN(H9/K4*10,0),"")</f>
        <v/>
      </c>
      <c r="L9" s="36" t="str">
        <f t="shared" si="1"/>
        <v/>
      </c>
    </row>
    <row r="10" spans="1:12" x14ac:dyDescent="0.2">
      <c r="A10" s="41" t="str">
        <f>IF(Start!C27&gt;0,Start!C27,"")</f>
        <v>Luciën Bressers</v>
      </c>
      <c r="B10" s="11"/>
      <c r="C10" s="52" t="str">
        <f>IF(B10&gt;0,Start!C8,"")</f>
        <v/>
      </c>
      <c r="D10" s="11"/>
      <c r="E10" s="35" t="str">
        <f>IF(B10&gt;0,ROUNDDOWN(B10/E4*10,0),"")</f>
        <v/>
      </c>
      <c r="F10" s="36" t="str">
        <f t="shared" si="0"/>
        <v/>
      </c>
      <c r="G10" s="41" t="str">
        <f>IF(Start!C27&gt;0,Start!C27,"")</f>
        <v>Luciën Bressers</v>
      </c>
      <c r="H10" s="11"/>
      <c r="I10" s="52" t="str">
        <f>IF(H10&gt;0,Start!C8,"")</f>
        <v/>
      </c>
      <c r="J10" s="11"/>
      <c r="K10" s="35" t="str">
        <f>IF(H10&gt;0,ROUNDDOWN(H10/K4*10,0),"")</f>
        <v/>
      </c>
      <c r="L10" s="36" t="str">
        <f t="shared" si="1"/>
        <v/>
      </c>
    </row>
    <row r="11" spans="1:12" x14ac:dyDescent="0.2">
      <c r="A11" s="41" t="str">
        <f>IF(Start!C28&gt;0,Start!C28,"")</f>
        <v>Harrie Hanegraaf</v>
      </c>
      <c r="B11" s="11"/>
      <c r="C11" s="52" t="str">
        <f>IF(B11&gt;0,Start!C8,"")</f>
        <v/>
      </c>
      <c r="D11" s="11"/>
      <c r="E11" s="35" t="str">
        <f>IF(B11&gt;0,ROUNDDOWN(B11/E4*10,0),"")</f>
        <v/>
      </c>
      <c r="F11" s="36" t="str">
        <f t="shared" si="0"/>
        <v/>
      </c>
      <c r="G11" s="41" t="str">
        <f>IF(Start!C28&gt;0,Start!C28,"")</f>
        <v>Harrie Hanegraaf</v>
      </c>
      <c r="H11" s="11"/>
      <c r="I11" s="52" t="str">
        <f>IF(H11&gt;0,Start!C8,"")</f>
        <v/>
      </c>
      <c r="J11" s="11"/>
      <c r="K11" s="35" t="str">
        <f>IF(H11&gt;0,ROUNDDOWN(H11/K4*10,0),"")</f>
        <v/>
      </c>
      <c r="L11" s="36" t="str">
        <f t="shared" si="1"/>
        <v/>
      </c>
    </row>
    <row r="12" spans="1:12" x14ac:dyDescent="0.2">
      <c r="A12" s="41" t="str">
        <f>IF(Start!C29&gt;0,Start!C29,"")</f>
        <v>Tonnie vd Oetelaar</v>
      </c>
      <c r="B12" s="11"/>
      <c r="C12" s="52" t="str">
        <f>IF(B12&gt;0,Start!C8,"")</f>
        <v/>
      </c>
      <c r="D12" s="11"/>
      <c r="E12" s="35" t="str">
        <f>IF(B12&gt;0,ROUNDDOWN(B12/E4*10,0),"")</f>
        <v/>
      </c>
      <c r="F12" s="36" t="str">
        <f t="shared" si="0"/>
        <v/>
      </c>
      <c r="G12" s="41" t="str">
        <f>IF(Start!C29&gt;0,Start!C29,"")</f>
        <v>Tonnie vd Oetelaar</v>
      </c>
      <c r="H12" s="11"/>
      <c r="I12" s="52" t="str">
        <f>IF(H12&gt;0,Start!C8,"")</f>
        <v/>
      </c>
      <c r="J12" s="11"/>
      <c r="K12" s="35" t="str">
        <f>IF(H12&gt;0,ROUNDDOWN(H12/K4*10,0),"")</f>
        <v/>
      </c>
      <c r="L12" s="36" t="str">
        <f t="shared" si="1"/>
        <v/>
      </c>
    </row>
    <row r="13" spans="1:12" x14ac:dyDescent="0.2">
      <c r="A13" s="41" t="str">
        <f>IF(Start!C30&gt;0,Start!C30,"")</f>
        <v>Leo Pijnenburg</v>
      </c>
      <c r="B13" s="11"/>
      <c r="C13" s="52" t="str">
        <f>IF(B13&gt;0,Start!C8,"")</f>
        <v/>
      </c>
      <c r="D13" s="11"/>
      <c r="E13" s="35" t="str">
        <f>IF(B13&gt;0,ROUNDDOWN(B13/E4*10,0),"")</f>
        <v/>
      </c>
      <c r="F13" s="36" t="str">
        <f t="shared" si="0"/>
        <v/>
      </c>
      <c r="G13" s="41" t="str">
        <f>IF(Start!C30&gt;0,Start!C30,"")</f>
        <v>Leo Pijnenburg</v>
      </c>
      <c r="H13" s="11"/>
      <c r="I13" s="52" t="str">
        <f>IF(H13&gt;0,Start!C8,"")</f>
        <v/>
      </c>
      <c r="J13" s="11"/>
      <c r="K13" s="35" t="str">
        <f>IF(H13&gt;0,ROUNDDOWN(H13/K4*10,0),"")</f>
        <v/>
      </c>
      <c r="L13" s="36" t="str">
        <f t="shared" si="1"/>
        <v/>
      </c>
    </row>
    <row r="14" spans="1:12" x14ac:dyDescent="0.2">
      <c r="A14" s="41" t="str">
        <f>IF(Start!C31&gt;0,Start!C31,"")</f>
        <v>Piet Smits</v>
      </c>
      <c r="B14" s="11"/>
      <c r="C14" s="52" t="str">
        <f>IF(B14&gt;0,Start!C8,"")</f>
        <v/>
      </c>
      <c r="D14" s="11"/>
      <c r="E14" s="35" t="str">
        <f>IF(B14&gt;0,ROUNDDOWN(B14/E4*10,0),"")</f>
        <v/>
      </c>
      <c r="F14" s="36" t="str">
        <f t="shared" si="0"/>
        <v/>
      </c>
      <c r="G14" s="41" t="str">
        <f>IF(Start!C31&gt;0,Start!C31,"")</f>
        <v>Piet Smits</v>
      </c>
      <c r="H14" s="11"/>
      <c r="I14" s="52" t="str">
        <f>IF(H14&gt;0,Start!C8,"")</f>
        <v/>
      </c>
      <c r="J14" s="11"/>
      <c r="K14" s="35" t="str">
        <f>IF(H14&gt;0,ROUNDDOWN(H14/K4*10,0),"")</f>
        <v/>
      </c>
      <c r="L14" s="36" t="str">
        <f t="shared" si="1"/>
        <v/>
      </c>
    </row>
    <row r="15" spans="1:12" x14ac:dyDescent="0.2">
      <c r="A15" s="41" t="str">
        <f>IF(Start!C32&gt;0,Start!C32,"")</f>
        <v>Frans vd Spank</v>
      </c>
      <c r="B15" s="11"/>
      <c r="C15" s="52" t="str">
        <f>IF(B15&gt;0,Start!C8,"")</f>
        <v/>
      </c>
      <c r="D15" s="11"/>
      <c r="E15" s="35" t="str">
        <f>IF(B15&gt;0,ROUNDDOWN(B15/E4*10,0),"")</f>
        <v/>
      </c>
      <c r="F15" s="36" t="str">
        <f t="shared" si="0"/>
        <v/>
      </c>
      <c r="G15" s="41" t="str">
        <f>IF(Start!C32&gt;0,Start!C32,"")</f>
        <v>Frans vd Spank</v>
      </c>
      <c r="H15" s="11"/>
      <c r="I15" s="52" t="str">
        <f>IF(H15&gt;0,Start!C8,"")</f>
        <v/>
      </c>
      <c r="J15" s="11"/>
      <c r="K15" s="35" t="str">
        <f>IF(H15&gt;0,ROUNDDOWN(H15/K4*10,0),"")</f>
        <v/>
      </c>
      <c r="L15" s="36" t="str">
        <f t="shared" si="1"/>
        <v/>
      </c>
    </row>
    <row r="16" spans="1:12" x14ac:dyDescent="0.2">
      <c r="A16" s="41" t="str">
        <f>IF(Start!C33&gt;0,Start!C33,"")</f>
        <v>Patrick vd Spank</v>
      </c>
      <c r="B16" s="11"/>
      <c r="C16" s="52" t="str">
        <f>IF(B16&gt;0,Start!C8,"")</f>
        <v/>
      </c>
      <c r="D16" s="11"/>
      <c r="E16" s="35" t="str">
        <f>IF(B16&gt;0,ROUNDDOWN(B16/E4*10,0),"")</f>
        <v/>
      </c>
      <c r="F16" s="36" t="str">
        <f t="shared" si="0"/>
        <v/>
      </c>
      <c r="G16" s="41" t="str">
        <f>IF(Start!C33&gt;0,Start!C33,"")</f>
        <v>Patrick vd Spank</v>
      </c>
      <c r="H16" s="11"/>
      <c r="I16" s="52" t="str">
        <f>IF(H16&gt;0,Start!C8,"")</f>
        <v/>
      </c>
      <c r="J16" s="11"/>
      <c r="K16" s="35" t="str">
        <f>IF(H16&gt;0,ROUNDDOWN(H16/K4*10,0),"")</f>
        <v/>
      </c>
      <c r="L16" s="36" t="str">
        <f t="shared" si="1"/>
        <v/>
      </c>
    </row>
    <row r="17" spans="1:12" x14ac:dyDescent="0.2">
      <c r="A17" s="41" t="str">
        <f>IF(Start!C34&gt;0,Start!C34,"")</f>
        <v>Piet Theijssen</v>
      </c>
      <c r="B17" s="11"/>
      <c r="C17" s="52" t="str">
        <f>IF(B17&gt;0,Start!C8,"")</f>
        <v/>
      </c>
      <c r="D17" s="11"/>
      <c r="E17" s="35" t="str">
        <f>IF(B17&gt;0,ROUNDDOWN(B17/E4*10,0),"")</f>
        <v/>
      </c>
      <c r="F17" s="36" t="str">
        <f t="shared" si="0"/>
        <v/>
      </c>
      <c r="G17" s="41" t="str">
        <f>IF(Start!C34&gt;0,Start!C34,"")</f>
        <v>Piet Theijssen</v>
      </c>
      <c r="H17" s="11"/>
      <c r="I17" s="52" t="str">
        <f>IF(H17&gt;0,Start!C8,"")</f>
        <v/>
      </c>
      <c r="J17" s="11"/>
      <c r="K17" s="35" t="str">
        <f>IF(H17&gt;0,ROUNDDOWN(H17/K4*10,0),"")</f>
        <v/>
      </c>
      <c r="L17" s="36" t="str">
        <f t="shared" si="1"/>
        <v/>
      </c>
    </row>
    <row r="18" spans="1:12" x14ac:dyDescent="0.2">
      <c r="A18" s="41" t="str">
        <f>IF(Start!C35&gt;0,Start!C35,"")</f>
        <v>William Verhoeven</v>
      </c>
      <c r="B18" s="11"/>
      <c r="C18" s="52" t="str">
        <f>IF(B18&gt;0,Start!C8,"")</f>
        <v/>
      </c>
      <c r="D18" s="11"/>
      <c r="E18" s="35" t="str">
        <f>IF(B18&gt;0,ROUNDDOWN(B18/E4*10,0),"")</f>
        <v/>
      </c>
      <c r="F18" s="36" t="str">
        <f t="shared" si="0"/>
        <v/>
      </c>
      <c r="G18" s="41" t="str">
        <f>IF(Start!C35&gt;0,Start!C35,"")</f>
        <v>William Verhoeven</v>
      </c>
      <c r="H18" s="11"/>
      <c r="I18" s="52" t="str">
        <f>IF(H18&gt;0,Start!C8,"")</f>
        <v/>
      </c>
      <c r="J18" s="11"/>
      <c r="K18" s="35" t="str">
        <f>IF(H18&gt;0,ROUNDDOWN(H18/K4*10,0),"")</f>
        <v/>
      </c>
      <c r="L18" s="36" t="str">
        <f t="shared" si="1"/>
        <v/>
      </c>
    </row>
    <row r="19" spans="1:12" x14ac:dyDescent="0.2">
      <c r="A19" s="41" t="str">
        <f>IF(Start!C36&gt;0,Start!C36,"")</f>
        <v>Jan Vloet</v>
      </c>
      <c r="B19" s="11"/>
      <c r="C19" s="52" t="str">
        <f>IF(B19&gt;0,Start!C8,"")</f>
        <v/>
      </c>
      <c r="D19" s="11"/>
      <c r="E19" s="35" t="str">
        <f>IF(B19&gt;0,ROUNDDOWN(B19/E4*10,0),"")</f>
        <v/>
      </c>
      <c r="F19" s="36" t="str">
        <f t="shared" si="0"/>
        <v/>
      </c>
      <c r="G19" s="41" t="str">
        <f>IF(Start!C36&gt;0,Start!C36,"")</f>
        <v>Jan Vloet</v>
      </c>
      <c r="H19" s="11"/>
      <c r="I19" s="52" t="str">
        <f>IF(H19&gt;0,Start!C8,"")</f>
        <v/>
      </c>
      <c r="J19" s="11"/>
      <c r="K19" s="35" t="str">
        <f>IF(H19&gt;0,ROUNDDOWN(H19/K4*10,0),"")</f>
        <v/>
      </c>
      <c r="L19" s="36" t="str">
        <f t="shared" si="1"/>
        <v/>
      </c>
    </row>
    <row r="20" spans="1:12" x14ac:dyDescent="0.2">
      <c r="A20" s="41" t="str">
        <f>IF(Start!C37&gt;0,Start!C37,"")</f>
        <v>Jo vd Hanenberg</v>
      </c>
      <c r="B20" s="11"/>
      <c r="C20" s="52" t="str">
        <f>IF(B20&gt;0,Start!C8,"")</f>
        <v/>
      </c>
      <c r="D20" s="11"/>
      <c r="E20" s="35" t="str">
        <f>IF(B20&gt;0,ROUNDDOWN(B20/E4*10,0),"")</f>
        <v/>
      </c>
      <c r="F20" s="36" t="str">
        <f t="shared" si="0"/>
        <v/>
      </c>
      <c r="G20" s="41" t="str">
        <f>IF(Start!C37&gt;0,Start!C37,"")</f>
        <v>Jo vd Hanenberg</v>
      </c>
      <c r="H20" s="11"/>
      <c r="I20" s="52" t="str">
        <f>IF(H20&gt;0,Start!C8,"")</f>
        <v/>
      </c>
      <c r="J20" s="11"/>
      <c r="K20" s="35" t="str">
        <f>IF(H20&gt;0,ROUNDDOWN(H20/K4*10,0),"")</f>
        <v/>
      </c>
      <c r="L20" s="36" t="str">
        <f t="shared" si="1"/>
        <v/>
      </c>
    </row>
    <row r="21" spans="1:12" x14ac:dyDescent="0.2">
      <c r="A21" s="41" t="str">
        <f>IF(Start!C38&gt;0,Start!C38,"")</f>
        <v/>
      </c>
      <c r="B21" s="11"/>
      <c r="C21" s="52" t="str">
        <f>IF(B21&gt;0,Start!C8,"")</f>
        <v/>
      </c>
      <c r="D21" s="11"/>
      <c r="E21" s="35" t="str">
        <f>IF(B21&gt;0,ROUNDDOWN(B21/E4*10,0),"")</f>
        <v/>
      </c>
      <c r="F21" s="36" t="str">
        <f t="shared" si="0"/>
        <v/>
      </c>
      <c r="G21" s="41" t="str">
        <f>IF(Start!C38&gt;0,Start!C38,"")</f>
        <v/>
      </c>
      <c r="H21" s="11"/>
      <c r="I21" s="52" t="str">
        <f>IF(H21&gt;0,Start!C8,"")</f>
        <v/>
      </c>
      <c r="J21" s="11"/>
      <c r="K21" s="35" t="str">
        <f>IF(H21&gt;0,ROUNDDOWN(H21/K4*10,0),"")</f>
        <v/>
      </c>
      <c r="L21" s="36" t="str">
        <f t="shared" si="1"/>
        <v/>
      </c>
    </row>
    <row r="22" spans="1:12" x14ac:dyDescent="0.2">
      <c r="A22" s="41" t="str">
        <f>IF(Start!C39&gt;0,Start!C39,"")</f>
        <v/>
      </c>
      <c r="B22" s="11"/>
      <c r="C22" s="52" t="str">
        <f>IF(B22&gt;0,Start!C8,"")</f>
        <v/>
      </c>
      <c r="D22" s="11"/>
      <c r="E22" s="35" t="str">
        <f>IF(B22&gt;0,ROUNDDOWN(B22/E4*10,0),"")</f>
        <v/>
      </c>
      <c r="F22" s="36" t="str">
        <f t="shared" si="0"/>
        <v/>
      </c>
      <c r="G22" s="41" t="str">
        <f>IF(Start!C39&gt;0,Start!C39,"")</f>
        <v/>
      </c>
      <c r="H22" s="11"/>
      <c r="I22" s="52" t="str">
        <f>IF(H22&gt;0,Start!C8,"")</f>
        <v/>
      </c>
      <c r="J22" s="11"/>
      <c r="K22" s="35" t="str">
        <f>IF(H22&gt;0,ROUNDDOWN(H22/K4*10,0),"")</f>
        <v/>
      </c>
      <c r="L22" s="36" t="str">
        <f t="shared" si="1"/>
        <v/>
      </c>
    </row>
    <row r="23" spans="1:12" x14ac:dyDescent="0.2">
      <c r="A23" s="41" t="str">
        <f>IF(Start!C40&gt;0,Start!C40,"")</f>
        <v/>
      </c>
      <c r="B23" s="11"/>
      <c r="C23" s="52" t="str">
        <f>IF(B23&gt;0,Start!C8,"")</f>
        <v/>
      </c>
      <c r="D23" s="11"/>
      <c r="E23" s="35" t="str">
        <f>IF(B23&gt;0,ROUNDDOWN(B23/E4*10,0),"")</f>
        <v/>
      </c>
      <c r="F23" s="36" t="str">
        <f t="shared" si="0"/>
        <v/>
      </c>
      <c r="G23" s="41" t="str">
        <f>IF(Start!C40&gt;0,Start!C40,"")</f>
        <v/>
      </c>
      <c r="H23" s="11"/>
      <c r="I23" s="52" t="str">
        <f>IF(H23&gt;0,Start!C8,"")</f>
        <v/>
      </c>
      <c r="J23" s="11"/>
      <c r="K23" s="35" t="str">
        <f>IF(H23&gt;0,ROUNDDOWN(H23/K4*10,0),"")</f>
        <v/>
      </c>
      <c r="L23" s="36" t="str">
        <f t="shared" si="1"/>
        <v/>
      </c>
    </row>
    <row r="24" spans="1:12" x14ac:dyDescent="0.2">
      <c r="A24" s="41" t="str">
        <f>IF(Start!C41&gt;0,Start!C41,"")</f>
        <v/>
      </c>
      <c r="B24" s="11"/>
      <c r="C24" s="52" t="str">
        <f>IF(B24&gt;0,Start!C8,"")</f>
        <v/>
      </c>
      <c r="D24" s="11"/>
      <c r="E24" s="35" t="str">
        <f>IF(B24&gt;0,ROUNDDOWN(B24/E4*10,0),"")</f>
        <v/>
      </c>
      <c r="F24" s="36" t="str">
        <f t="shared" si="0"/>
        <v/>
      </c>
      <c r="G24" s="41" t="str">
        <f>IF(Start!C41&gt;0,Start!C41,"")</f>
        <v/>
      </c>
      <c r="H24" s="11"/>
      <c r="I24" s="52" t="str">
        <f>IF(H24&gt;0,Start!C8,"")</f>
        <v/>
      </c>
      <c r="J24" s="11"/>
      <c r="K24" s="35" t="str">
        <f>IF(H24&gt;0,ROUNDDOWN(H24/K4*10,0),"")</f>
        <v/>
      </c>
      <c r="L24" s="36" t="str">
        <f t="shared" si="1"/>
        <v/>
      </c>
    </row>
    <row r="25" spans="1:12" x14ac:dyDescent="0.2">
      <c r="A25" s="310" t="str">
        <f>IF(Start!C42&gt;0,Start!C42,"")</f>
        <v/>
      </c>
      <c r="B25" s="305"/>
      <c r="C25" s="307" t="str">
        <f>IF(B25&gt;0,Start!C8,"")</f>
        <v/>
      </c>
      <c r="D25" s="305"/>
      <c r="E25" s="307" t="str">
        <f>IF(B25&gt;0,ROUNDDOWN(B25/E4*10,0),"")</f>
        <v/>
      </c>
      <c r="F25" s="308" t="str">
        <f t="shared" si="0"/>
        <v/>
      </c>
      <c r="G25" s="310" t="str">
        <f>IF(Start!C42&gt;0,Start!C42,"")</f>
        <v/>
      </c>
      <c r="H25" s="305"/>
      <c r="I25" s="307" t="str">
        <f>IF(H25&gt;0,Start!C8,"")</f>
        <v/>
      </c>
      <c r="J25" s="305"/>
      <c r="K25" s="307" t="str">
        <f>IF(H25&gt;0,ROUNDDOWN(H25/K4*10,0),"")</f>
        <v/>
      </c>
      <c r="L25" s="308" t="str">
        <f t="shared" si="1"/>
        <v/>
      </c>
    </row>
    <row r="26" spans="1:12" x14ac:dyDescent="0.2">
      <c r="A26" s="48" t="s">
        <v>17</v>
      </c>
      <c r="B26" s="37">
        <f>SUM(B6:B25)</f>
        <v>0</v>
      </c>
      <c r="C26" s="37">
        <f>SUM(C6:C25)</f>
        <v>0</v>
      </c>
      <c r="D26" s="37">
        <f>MAX(D6:D25)</f>
        <v>0</v>
      </c>
      <c r="E26" s="37">
        <f>SUM(E6:E25)</f>
        <v>0</v>
      </c>
      <c r="F26" s="38" t="str">
        <f>IF(B26&gt;0,B26/C26,"")</f>
        <v/>
      </c>
      <c r="G26" s="48" t="s">
        <v>17</v>
      </c>
      <c r="H26" s="37">
        <f>SUM(H6:H25)</f>
        <v>0</v>
      </c>
      <c r="I26" s="37">
        <f>SUM(I6:I25)</f>
        <v>0</v>
      </c>
      <c r="J26" s="37">
        <f>MAX(J6:J25)</f>
        <v>0</v>
      </c>
      <c r="K26" s="37">
        <f>SUM(K6:K25)</f>
        <v>0</v>
      </c>
      <c r="L26" s="38" t="str">
        <f>IF(H26&gt;0,H26/I26,"")</f>
        <v/>
      </c>
    </row>
    <row r="27" spans="1:12" x14ac:dyDescent="0.2">
      <c r="A27" s="42" t="s">
        <v>6</v>
      </c>
      <c r="B27" s="43" t="s">
        <v>6</v>
      </c>
      <c r="C27" s="39"/>
      <c r="D27" s="39"/>
      <c r="E27" s="39"/>
      <c r="F27" s="44" t="s">
        <v>20</v>
      </c>
      <c r="G27" s="43">
        <f>Start!C42</f>
        <v>0</v>
      </c>
      <c r="H27" s="39"/>
      <c r="I27" s="45" t="s">
        <v>6</v>
      </c>
      <c r="J27" s="39"/>
      <c r="K27" s="39"/>
      <c r="L27" s="40"/>
    </row>
    <row r="28" spans="1:12" x14ac:dyDescent="0.2">
      <c r="A28" s="46" t="str">
        <f>Start!I22</f>
        <v>3e ronde</v>
      </c>
      <c r="B28" s="39"/>
      <c r="C28" s="47" t="s">
        <v>18</v>
      </c>
      <c r="D28" s="39"/>
      <c r="E28" s="43">
        <f>Start!I42</f>
        <v>0</v>
      </c>
      <c r="F28" s="39"/>
      <c r="G28" s="46" t="str">
        <f>Start!K22</f>
        <v>4e ronde</v>
      </c>
      <c r="H28" s="39"/>
      <c r="I28" s="47" t="s">
        <v>18</v>
      </c>
      <c r="J28" s="39"/>
      <c r="K28" s="43">
        <f>Start!K42</f>
        <v>0</v>
      </c>
      <c r="L28" s="40"/>
    </row>
    <row r="29" spans="1:12" x14ac:dyDescent="0.2">
      <c r="A29" s="48" t="s">
        <v>19</v>
      </c>
      <c r="B29" s="49" t="s">
        <v>12</v>
      </c>
      <c r="C29" s="49" t="s">
        <v>13</v>
      </c>
      <c r="D29" s="49" t="s">
        <v>14</v>
      </c>
      <c r="E29" s="49" t="s">
        <v>15</v>
      </c>
      <c r="F29" s="49" t="s">
        <v>16</v>
      </c>
      <c r="G29" s="50" t="s">
        <v>19</v>
      </c>
      <c r="H29" s="49" t="s">
        <v>12</v>
      </c>
      <c r="I29" s="49" t="s">
        <v>13</v>
      </c>
      <c r="J29" s="49" t="s">
        <v>14</v>
      </c>
      <c r="K29" s="49" t="s">
        <v>15</v>
      </c>
      <c r="L29" s="49" t="s">
        <v>16</v>
      </c>
    </row>
    <row r="30" spans="1:12" x14ac:dyDescent="0.2">
      <c r="A30" s="53" t="str">
        <f>IF(Start!C23&gt;0,Start!C23,"")</f>
        <v>Peter van Alderen</v>
      </c>
      <c r="B30" s="12"/>
      <c r="C30" s="52" t="str">
        <f>IF(B30&gt;0,Start!C8,"")</f>
        <v/>
      </c>
      <c r="D30" s="12"/>
      <c r="E30" s="35" t="str">
        <f>IF(B30&gt;0,ROUNDDOWN(B30/E28*10,0),"")</f>
        <v/>
      </c>
      <c r="F30" s="36" t="str">
        <f>IF(B30&gt;0,B30/C30,"")</f>
        <v/>
      </c>
      <c r="G30" s="51" t="str">
        <f>IF(Start!C23&gt;0,Start!C23,"")</f>
        <v>Peter van Alderen</v>
      </c>
      <c r="H30" s="12"/>
      <c r="I30" s="52" t="str">
        <f>IF(H30&gt;0,Start!C8,"")</f>
        <v/>
      </c>
      <c r="J30" s="12"/>
      <c r="K30" s="35" t="str">
        <f>IF(H30&gt;0,ROUNDDOWN(H30/K28*10,0),"")</f>
        <v/>
      </c>
      <c r="L30" s="36" t="str">
        <f>IF(H30&gt;0,H30/I30,"")</f>
        <v/>
      </c>
    </row>
    <row r="31" spans="1:12" x14ac:dyDescent="0.2">
      <c r="A31" s="53" t="str">
        <f>IF(Start!C24&gt;0,Start!C24,"")</f>
        <v>Henk Baron</v>
      </c>
      <c r="B31" s="12"/>
      <c r="C31" s="52" t="str">
        <f>IF(B31&gt;0,Start!C8,"")</f>
        <v/>
      </c>
      <c r="D31" s="12"/>
      <c r="E31" s="52" t="str">
        <f>IF(B31&gt;0,ROUNDDOWN(B31/E28*10,0),"")</f>
        <v/>
      </c>
      <c r="F31" s="62" t="str">
        <f>IF(B31&gt;0,B31/C31,"")</f>
        <v/>
      </c>
      <c r="G31" s="53" t="str">
        <f>IF(Start!C24&gt;0,Start!C24,"")</f>
        <v>Henk Baron</v>
      </c>
      <c r="H31" s="12"/>
      <c r="I31" s="52" t="str">
        <f>IF(H31&gt;0,Start!C8,"")</f>
        <v/>
      </c>
      <c r="J31" s="12"/>
      <c r="K31" s="52" t="str">
        <f>IF(H31&gt;0,ROUNDDOWN(H31/K28*10,0),"")</f>
        <v/>
      </c>
      <c r="L31" s="62" t="str">
        <f>IF(H31&gt;0,H31/I31,"")</f>
        <v/>
      </c>
    </row>
    <row r="32" spans="1:12" x14ac:dyDescent="0.2">
      <c r="A32" s="41" t="str">
        <f>IF(Start!C25&gt;0,Start!C25,"")</f>
        <v>Cor vd Berg</v>
      </c>
      <c r="B32" s="11"/>
      <c r="C32" s="52" t="str">
        <f>IF(B32&gt;0,Start!C8,"")</f>
        <v/>
      </c>
      <c r="D32" s="11"/>
      <c r="E32" s="35" t="str">
        <f>IF(B32&gt;0,ROUNDDOWN(B32/E28*10,0),"")</f>
        <v/>
      </c>
      <c r="F32" s="36" t="str">
        <f t="shared" ref="F32:F49" si="2">IF(B32&gt;0,B32/C32,"")</f>
        <v/>
      </c>
      <c r="G32" s="41" t="str">
        <f>IF(Start!C25&gt;0,Start!C25,"")</f>
        <v>Cor vd Berg</v>
      </c>
      <c r="H32" s="11"/>
      <c r="I32" s="52" t="str">
        <f>IF(H32&gt;0,Start!C8,"")</f>
        <v/>
      </c>
      <c r="J32" s="11"/>
      <c r="K32" s="35" t="str">
        <f>IF(H32&gt;0,ROUNDDOWN(H32/K28*10,0),"")</f>
        <v/>
      </c>
      <c r="L32" s="36" t="str">
        <f t="shared" ref="L32:L49" si="3">IF(H32&gt;0,H32/I32,"")</f>
        <v/>
      </c>
    </row>
    <row r="33" spans="1:12" x14ac:dyDescent="0.2">
      <c r="A33" s="41" t="str">
        <f>IF(Start!C26&gt;0,Start!C26,"")</f>
        <v>Daan Bergink</v>
      </c>
      <c r="B33" s="11"/>
      <c r="C33" s="52" t="str">
        <f>IF(B33&gt;0,Start!C8,"")</f>
        <v/>
      </c>
      <c r="D33" s="11"/>
      <c r="E33" s="35" t="str">
        <f>IF(B33&gt;0,ROUNDDOWN(B33/E28*10,0),"")</f>
        <v/>
      </c>
      <c r="F33" s="36" t="str">
        <f t="shared" si="2"/>
        <v/>
      </c>
      <c r="G33" s="41" t="str">
        <f>IF(Start!C26&gt;0,Start!C26,"")</f>
        <v>Daan Bergink</v>
      </c>
      <c r="H33" s="11"/>
      <c r="I33" s="52" t="str">
        <f>IF(H33&gt;0,Start!C8,"")</f>
        <v/>
      </c>
      <c r="J33" s="11"/>
      <c r="K33" s="35" t="str">
        <f>IF(H33&gt;0,ROUNDDOWN(H33/K28*10,0),"")</f>
        <v/>
      </c>
      <c r="L33" s="36" t="str">
        <f t="shared" si="3"/>
        <v/>
      </c>
    </row>
    <row r="34" spans="1:12" x14ac:dyDescent="0.2">
      <c r="A34" s="41" t="str">
        <f>IF(Start!C27&gt;0,Start!C27,"")</f>
        <v>Luciën Bressers</v>
      </c>
      <c r="B34" s="11"/>
      <c r="C34" s="52" t="str">
        <f>IF(B34&gt;0,Start!C8,"")</f>
        <v/>
      </c>
      <c r="D34" s="11"/>
      <c r="E34" s="35" t="str">
        <f>IF(B34&gt;0,ROUNDDOWN(B34/E28*10,0),"")</f>
        <v/>
      </c>
      <c r="F34" s="36" t="str">
        <f t="shared" si="2"/>
        <v/>
      </c>
      <c r="G34" s="41" t="str">
        <f>IF(Start!C27&gt;0,Start!C27,"")</f>
        <v>Luciën Bressers</v>
      </c>
      <c r="H34" s="11"/>
      <c r="I34" s="52" t="str">
        <f>IF(H34&gt;0,Start!C8,"")</f>
        <v/>
      </c>
      <c r="J34" s="11"/>
      <c r="K34" s="35" t="str">
        <f>IF(H34&gt;0,ROUNDDOWN(H34/K28*10,0),"")</f>
        <v/>
      </c>
      <c r="L34" s="36" t="str">
        <f t="shared" si="3"/>
        <v/>
      </c>
    </row>
    <row r="35" spans="1:12" x14ac:dyDescent="0.2">
      <c r="A35" s="41" t="str">
        <f>IF(Start!C28&gt;0,Start!C28,"")</f>
        <v>Harrie Hanegraaf</v>
      </c>
      <c r="B35" s="11"/>
      <c r="C35" s="52" t="str">
        <f>IF(B35&gt;0,Start!C8,"")</f>
        <v/>
      </c>
      <c r="D35" s="11"/>
      <c r="E35" s="35" t="str">
        <f>IF(B35&gt;0,ROUNDDOWN(B35/E28*10,0),"")</f>
        <v/>
      </c>
      <c r="F35" s="36" t="str">
        <f t="shared" si="2"/>
        <v/>
      </c>
      <c r="G35" s="41" t="str">
        <f>IF(Start!C28&gt;0,Start!C28,"")</f>
        <v>Harrie Hanegraaf</v>
      </c>
      <c r="H35" s="11"/>
      <c r="I35" s="52" t="str">
        <f>IF(H35&gt;0,Start!C8,"")</f>
        <v/>
      </c>
      <c r="J35" s="11"/>
      <c r="K35" s="35" t="str">
        <f>IF(H35&gt;0,ROUNDDOWN(H35/K28*10,0),"")</f>
        <v/>
      </c>
      <c r="L35" s="36" t="str">
        <f t="shared" si="3"/>
        <v/>
      </c>
    </row>
    <row r="36" spans="1:12" x14ac:dyDescent="0.2">
      <c r="A36" s="41" t="str">
        <f>IF(Start!C29&gt;0,Start!C29,"")</f>
        <v>Tonnie vd Oetelaar</v>
      </c>
      <c r="B36" s="11"/>
      <c r="C36" s="52" t="str">
        <f>IF(B36&gt;0,Start!C8,"")</f>
        <v/>
      </c>
      <c r="D36" s="11"/>
      <c r="E36" s="35" t="str">
        <f>IF(B36&gt;0,ROUNDDOWN(B36/E28*10,0),"")</f>
        <v/>
      </c>
      <c r="F36" s="36" t="str">
        <f t="shared" si="2"/>
        <v/>
      </c>
      <c r="G36" s="41" t="str">
        <f>IF(Start!C29&gt;0,Start!C29,"")</f>
        <v>Tonnie vd Oetelaar</v>
      </c>
      <c r="H36" s="11"/>
      <c r="I36" s="52" t="str">
        <f>IF(H36&gt;0,Start!C8,"")</f>
        <v/>
      </c>
      <c r="J36" s="11"/>
      <c r="K36" s="35" t="str">
        <f>IF(H36&gt;0,ROUNDDOWN(H36/K28*10,0),"")</f>
        <v/>
      </c>
      <c r="L36" s="36" t="str">
        <f t="shared" si="3"/>
        <v/>
      </c>
    </row>
    <row r="37" spans="1:12" x14ac:dyDescent="0.2">
      <c r="A37" s="41" t="str">
        <f>IF(Start!C30&gt;0,Start!C30,"")</f>
        <v>Leo Pijnenburg</v>
      </c>
      <c r="B37" s="11"/>
      <c r="C37" s="52" t="str">
        <f>IF(B37&gt;0,Start!C8,"")</f>
        <v/>
      </c>
      <c r="D37" s="11"/>
      <c r="E37" s="35" t="str">
        <f>IF(B37&gt;0,ROUNDDOWN(B37/E28*10,0),"")</f>
        <v/>
      </c>
      <c r="F37" s="36" t="str">
        <f t="shared" si="2"/>
        <v/>
      </c>
      <c r="G37" s="41" t="str">
        <f>IF(Start!C30&gt;0,Start!C30,"")</f>
        <v>Leo Pijnenburg</v>
      </c>
      <c r="H37" s="11"/>
      <c r="I37" s="52" t="str">
        <f>IF(H37&gt;0,Start!C8,"")</f>
        <v/>
      </c>
      <c r="J37" s="11"/>
      <c r="K37" s="35" t="str">
        <f>IF(H37&gt;0,ROUNDDOWN(H37/K28*10,0),"")</f>
        <v/>
      </c>
      <c r="L37" s="36" t="str">
        <f t="shared" si="3"/>
        <v/>
      </c>
    </row>
    <row r="38" spans="1:12" x14ac:dyDescent="0.2">
      <c r="A38" s="41" t="str">
        <f>IF(Start!C31&gt;0,Start!C31,"")</f>
        <v>Piet Smits</v>
      </c>
      <c r="B38" s="11"/>
      <c r="C38" s="52" t="str">
        <f>IF(B38&gt;0,Start!C8,"")</f>
        <v/>
      </c>
      <c r="D38" s="11"/>
      <c r="E38" s="35" t="str">
        <f>IF(B38&gt;0,ROUNDDOWN(B38/E28*10,0),"")</f>
        <v/>
      </c>
      <c r="F38" s="36" t="str">
        <f t="shared" si="2"/>
        <v/>
      </c>
      <c r="G38" s="41" t="str">
        <f>IF(Start!C31&gt;0,Start!C31,"")</f>
        <v>Piet Smits</v>
      </c>
      <c r="H38" s="11"/>
      <c r="I38" s="52" t="str">
        <f>IF(H38&gt;0,Start!C8,"")</f>
        <v/>
      </c>
      <c r="J38" s="11"/>
      <c r="K38" s="35" t="str">
        <f>IF(H38&gt;0,ROUNDDOWN(H38/K28*10,0),"")</f>
        <v/>
      </c>
      <c r="L38" s="36" t="str">
        <f t="shared" si="3"/>
        <v/>
      </c>
    </row>
    <row r="39" spans="1:12" x14ac:dyDescent="0.2">
      <c r="A39" s="41" t="str">
        <f>IF(Start!C32&gt;0,Start!C32,"")</f>
        <v>Frans vd Spank</v>
      </c>
      <c r="B39" s="11"/>
      <c r="C39" s="52" t="str">
        <f>IF(B39&gt;0,Start!C8,"")</f>
        <v/>
      </c>
      <c r="D39" s="11"/>
      <c r="E39" s="35" t="str">
        <f>IF(B39&gt;0,ROUNDDOWN(B39/E28*10,0),"")</f>
        <v/>
      </c>
      <c r="F39" s="36" t="str">
        <f t="shared" si="2"/>
        <v/>
      </c>
      <c r="G39" s="41" t="str">
        <f>IF(Start!C32&gt;0,Start!C32,"")</f>
        <v>Frans vd Spank</v>
      </c>
      <c r="H39" s="11"/>
      <c r="I39" s="52" t="str">
        <f>IF(H39&gt;0,Start!C8,"")</f>
        <v/>
      </c>
      <c r="J39" s="11"/>
      <c r="K39" s="35" t="str">
        <f>IF(H39&gt;0,ROUNDDOWN(H39/K28*10,0),"")</f>
        <v/>
      </c>
      <c r="L39" s="36" t="str">
        <f t="shared" si="3"/>
        <v/>
      </c>
    </row>
    <row r="40" spans="1:12" x14ac:dyDescent="0.2">
      <c r="A40" s="41" t="str">
        <f>IF(Start!C33&gt;0,Start!C33,"")</f>
        <v>Patrick vd Spank</v>
      </c>
      <c r="B40" s="11"/>
      <c r="C40" s="52" t="str">
        <f>IF(B40&gt;0,Start!C8,"")</f>
        <v/>
      </c>
      <c r="D40" s="11"/>
      <c r="E40" s="35" t="str">
        <f>IF(B40&gt;0,ROUNDDOWN(B40/E28*10,0),"")</f>
        <v/>
      </c>
      <c r="F40" s="36" t="str">
        <f t="shared" si="2"/>
        <v/>
      </c>
      <c r="G40" s="41" t="str">
        <f>IF(Start!C33&gt;0,Start!C33,"")</f>
        <v>Patrick vd Spank</v>
      </c>
      <c r="H40" s="11"/>
      <c r="I40" s="52" t="str">
        <f>IF(H40&gt;0,Start!C8,"")</f>
        <v/>
      </c>
      <c r="J40" s="11"/>
      <c r="K40" s="35" t="str">
        <f>IF(H40&gt;0,ROUNDDOWN(H40/K28*10,0),"")</f>
        <v/>
      </c>
      <c r="L40" s="36" t="str">
        <f t="shared" si="3"/>
        <v/>
      </c>
    </row>
    <row r="41" spans="1:12" x14ac:dyDescent="0.2">
      <c r="A41" s="41" t="str">
        <f>IF(Start!C34&gt;0,Start!C34,"")</f>
        <v>Piet Theijssen</v>
      </c>
      <c r="B41" s="11"/>
      <c r="C41" s="52" t="str">
        <f>IF(B41&gt;0,Start!C8,"")</f>
        <v/>
      </c>
      <c r="D41" s="11"/>
      <c r="E41" s="35" t="str">
        <f>IF(B41&gt;0,ROUNDDOWN(B41/E28*10,0),"")</f>
        <v/>
      </c>
      <c r="F41" s="36" t="str">
        <f t="shared" si="2"/>
        <v/>
      </c>
      <c r="G41" s="41" t="str">
        <f>IF(Start!C34&gt;0,Start!C34,"")</f>
        <v>Piet Theijssen</v>
      </c>
      <c r="H41" s="11"/>
      <c r="I41" s="52" t="str">
        <f>IF(H41&gt;0,Start!C8,"")</f>
        <v/>
      </c>
      <c r="J41" s="11"/>
      <c r="K41" s="35" t="str">
        <f>IF(H41&gt;0,ROUNDDOWN(H41/K28*10,0),"")</f>
        <v/>
      </c>
      <c r="L41" s="36" t="str">
        <f t="shared" si="3"/>
        <v/>
      </c>
    </row>
    <row r="42" spans="1:12" x14ac:dyDescent="0.2">
      <c r="A42" s="41" t="str">
        <f>IF(Start!C35&gt;0,Start!C35,"")</f>
        <v>William Verhoeven</v>
      </c>
      <c r="B42" s="11"/>
      <c r="C42" s="52" t="str">
        <f>IF(B42&gt;0,Start!C8,"")</f>
        <v/>
      </c>
      <c r="D42" s="11"/>
      <c r="E42" s="35" t="str">
        <f>IF(B42&gt;0,ROUNDDOWN(B42/E28*10,0),"")</f>
        <v/>
      </c>
      <c r="F42" s="36" t="str">
        <f t="shared" si="2"/>
        <v/>
      </c>
      <c r="G42" s="41" t="str">
        <f>IF(Start!C35&gt;0,Start!C35,"")</f>
        <v>William Verhoeven</v>
      </c>
      <c r="H42" s="11"/>
      <c r="I42" s="52" t="str">
        <f>IF(H42&gt;0,Start!C8,"")</f>
        <v/>
      </c>
      <c r="J42" s="11"/>
      <c r="K42" s="35" t="str">
        <f>IF(H42&gt;0,ROUNDDOWN(H42/K28*10,0),"")</f>
        <v/>
      </c>
      <c r="L42" s="36" t="str">
        <f t="shared" si="3"/>
        <v/>
      </c>
    </row>
    <row r="43" spans="1:12" x14ac:dyDescent="0.2">
      <c r="A43" s="41" t="str">
        <f>IF(Start!C36&gt;0,Start!C36,"")</f>
        <v>Jan Vloet</v>
      </c>
      <c r="B43" s="11"/>
      <c r="C43" s="52" t="str">
        <f>IF(B43&gt;0,Start!C8,"")</f>
        <v/>
      </c>
      <c r="D43" s="11"/>
      <c r="E43" s="35" t="str">
        <f>IF(B43&gt;0,ROUNDDOWN(B43/E28*10,0),"")</f>
        <v/>
      </c>
      <c r="F43" s="36" t="str">
        <f t="shared" si="2"/>
        <v/>
      </c>
      <c r="G43" s="41" t="str">
        <f>IF(Start!C36&gt;0,Start!C36,"")</f>
        <v>Jan Vloet</v>
      </c>
      <c r="H43" s="11"/>
      <c r="I43" s="52" t="str">
        <f>IF(H43&gt;0,Start!C8,"")</f>
        <v/>
      </c>
      <c r="J43" s="11"/>
      <c r="K43" s="35" t="str">
        <f>IF(H43&gt;0,ROUNDDOWN(H43/K28*10,0),"")</f>
        <v/>
      </c>
      <c r="L43" s="36" t="str">
        <f t="shared" si="3"/>
        <v/>
      </c>
    </row>
    <row r="44" spans="1:12" x14ac:dyDescent="0.2">
      <c r="A44" s="41" t="str">
        <f>IF(Start!C37&gt;0,Start!C37,"")</f>
        <v>Jo vd Hanenberg</v>
      </c>
      <c r="B44" s="11"/>
      <c r="C44" s="52" t="str">
        <f>IF(B44&gt;0,Start!C8,"")</f>
        <v/>
      </c>
      <c r="D44" s="11"/>
      <c r="E44" s="35" t="str">
        <f>IF(B44&gt;0,ROUNDDOWN(B44/E28*10,0),"")</f>
        <v/>
      </c>
      <c r="F44" s="36" t="str">
        <f t="shared" si="2"/>
        <v/>
      </c>
      <c r="G44" s="41" t="str">
        <f>IF(Start!C37&gt;0,Start!C37,"")</f>
        <v>Jo vd Hanenberg</v>
      </c>
      <c r="H44" s="11"/>
      <c r="I44" s="52" t="str">
        <f>IF(H44&gt;0,Start!C8,"")</f>
        <v/>
      </c>
      <c r="J44" s="11"/>
      <c r="K44" s="35" t="str">
        <f>IF(H44&gt;0,ROUNDDOWN(H44/K28*10,0),"")</f>
        <v/>
      </c>
      <c r="L44" s="36" t="str">
        <f t="shared" si="3"/>
        <v/>
      </c>
    </row>
    <row r="45" spans="1:12" x14ac:dyDescent="0.2">
      <c r="A45" s="41" t="str">
        <f>IF(Start!C38&gt;0,Start!C38,"")</f>
        <v/>
      </c>
      <c r="B45" s="11"/>
      <c r="C45" s="52" t="str">
        <f>IF(B45&gt;0,Start!C8,"")</f>
        <v/>
      </c>
      <c r="D45" s="11"/>
      <c r="E45" s="35" t="str">
        <f>IF(B45&gt;0,ROUNDDOWN(B45/E28*10,0),"")</f>
        <v/>
      </c>
      <c r="F45" s="36" t="str">
        <f t="shared" si="2"/>
        <v/>
      </c>
      <c r="G45" s="41" t="str">
        <f>IF(Start!C38&gt;0,Start!C38,"")</f>
        <v/>
      </c>
      <c r="H45" s="11"/>
      <c r="I45" s="52" t="str">
        <f>IF(H45&gt;0,Start!C8,"")</f>
        <v/>
      </c>
      <c r="J45" s="11"/>
      <c r="K45" s="35" t="str">
        <f>IF(H45&gt;0,ROUNDDOWN(H45/K28*10,0),"")</f>
        <v/>
      </c>
      <c r="L45" s="36" t="str">
        <f t="shared" si="3"/>
        <v/>
      </c>
    </row>
    <row r="46" spans="1:12" x14ac:dyDescent="0.2">
      <c r="A46" s="41" t="str">
        <f>IF(Start!C39&gt;0,Start!C39,"")</f>
        <v/>
      </c>
      <c r="B46" s="11"/>
      <c r="C46" s="52" t="str">
        <f>IF(B46&gt;0,Start!C8,"")</f>
        <v/>
      </c>
      <c r="D46" s="11"/>
      <c r="E46" s="35" t="str">
        <f>IF(B46&gt;0,ROUNDDOWN(B46/E28*10,0),"")</f>
        <v/>
      </c>
      <c r="F46" s="36" t="str">
        <f t="shared" si="2"/>
        <v/>
      </c>
      <c r="G46" s="41" t="str">
        <f>IF(Start!C39&gt;0,Start!C39,"")</f>
        <v/>
      </c>
      <c r="H46" s="11"/>
      <c r="I46" s="52" t="str">
        <f>IF(H46&gt;0,Start!C8,"")</f>
        <v/>
      </c>
      <c r="J46" s="11"/>
      <c r="K46" s="35" t="str">
        <f>IF(H46&gt;0,ROUNDDOWN(H46/K28*10,0),"")</f>
        <v/>
      </c>
      <c r="L46" s="36" t="str">
        <f t="shared" si="3"/>
        <v/>
      </c>
    </row>
    <row r="47" spans="1:12" x14ac:dyDescent="0.2">
      <c r="A47" s="41" t="str">
        <f>IF(Start!C40&gt;0,Start!C40,"")</f>
        <v/>
      </c>
      <c r="B47" s="11"/>
      <c r="C47" s="52" t="str">
        <f>IF(B47&gt;0,Start!C8,"")</f>
        <v/>
      </c>
      <c r="D47" s="11"/>
      <c r="E47" s="35" t="str">
        <f>IF(B47&gt;0,ROUNDDOWN(B47/E28*10,0),"")</f>
        <v/>
      </c>
      <c r="F47" s="36" t="str">
        <f t="shared" si="2"/>
        <v/>
      </c>
      <c r="G47" s="41" t="str">
        <f>IF(Start!C40&gt;0,Start!C40,"")</f>
        <v/>
      </c>
      <c r="H47" s="11"/>
      <c r="I47" s="52" t="str">
        <f>IF(H47&gt;0,Start!C8,"")</f>
        <v/>
      </c>
      <c r="J47" s="11"/>
      <c r="K47" s="35" t="str">
        <f>IF(H47&gt;0,ROUNDDOWN(H47/K28*10,0),"")</f>
        <v/>
      </c>
      <c r="L47" s="36" t="str">
        <f t="shared" si="3"/>
        <v/>
      </c>
    </row>
    <row r="48" spans="1:12" x14ac:dyDescent="0.2">
      <c r="A48" s="41" t="str">
        <f>IF(Start!C41&gt;0,Start!C41,"")</f>
        <v/>
      </c>
      <c r="B48" s="11"/>
      <c r="C48" s="52" t="str">
        <f>IF(B48&gt;0,Start!C8,"")</f>
        <v/>
      </c>
      <c r="D48" s="11"/>
      <c r="E48" s="35" t="str">
        <f>IF(B48&gt;0,ROUNDDOWN(B48/E28*10,0),"")</f>
        <v/>
      </c>
      <c r="F48" s="36" t="str">
        <f t="shared" si="2"/>
        <v/>
      </c>
      <c r="G48" s="41" t="str">
        <f>IF(Start!C41&gt;0,Start!C41,"")</f>
        <v/>
      </c>
      <c r="H48" s="11"/>
      <c r="I48" s="52" t="str">
        <f>IF(H48&gt;0,Start!C8,"")</f>
        <v/>
      </c>
      <c r="J48" s="11"/>
      <c r="K48" s="35" t="str">
        <f>IF(H48&gt;0,ROUNDDOWN(H48/K28*10,0),"")</f>
        <v/>
      </c>
      <c r="L48" s="36" t="str">
        <f t="shared" si="3"/>
        <v/>
      </c>
    </row>
    <row r="49" spans="1:12" x14ac:dyDescent="0.2">
      <c r="A49" s="310" t="str">
        <f>IF(Start!C42&gt;0,Start!C42,"")</f>
        <v/>
      </c>
      <c r="B49" s="305"/>
      <c r="C49" s="305" t="str">
        <f>IF(B49&gt;0,Start!C8,"")</f>
        <v/>
      </c>
      <c r="D49" s="305"/>
      <c r="E49" s="307" t="str">
        <f>IF(B49&gt;0,ROUNDDOWN(B49/E28*10,0),"")</f>
        <v/>
      </c>
      <c r="F49" s="308" t="str">
        <f t="shared" si="2"/>
        <v/>
      </c>
      <c r="G49" s="310" t="str">
        <f>IF(Start!C42&gt;0,Start!C42,"")</f>
        <v/>
      </c>
      <c r="H49" s="305"/>
      <c r="I49" s="307" t="str">
        <f>IF(H49&gt;0,Start!C8,"")</f>
        <v/>
      </c>
      <c r="J49" s="305"/>
      <c r="K49" s="307" t="str">
        <f>IF(H49&gt;0,ROUNDDOWN(H49/K28*10,0),"")</f>
        <v/>
      </c>
      <c r="L49" s="308" t="str">
        <f t="shared" si="3"/>
        <v/>
      </c>
    </row>
    <row r="50" spans="1:12" x14ac:dyDescent="0.2">
      <c r="A50" s="48" t="s">
        <v>17</v>
      </c>
      <c r="B50" s="37">
        <f>SUM(B30:B49)</f>
        <v>0</v>
      </c>
      <c r="C50" s="37">
        <f>SUM(C30:C49)</f>
        <v>0</v>
      </c>
      <c r="D50" s="37">
        <f>MAX(D30:D49)</f>
        <v>0</v>
      </c>
      <c r="E50" s="37">
        <f>SUM(E30:E49)</f>
        <v>0</v>
      </c>
      <c r="F50" s="38" t="str">
        <f>IF(B50&gt;0,B50/C50,"")</f>
        <v/>
      </c>
      <c r="G50" s="48" t="s">
        <v>17</v>
      </c>
      <c r="H50" s="37">
        <f>SUM(H30:H49)</f>
        <v>0</v>
      </c>
      <c r="I50" s="37">
        <f>SUM(I30:I49)</f>
        <v>0</v>
      </c>
      <c r="J50" s="37">
        <f>MAX(J30:J49)</f>
        <v>0</v>
      </c>
      <c r="K50" s="37">
        <f>SUM(K30:K49)</f>
        <v>0</v>
      </c>
      <c r="L50" s="38" t="str">
        <f>IF(H50&gt;0,H50/I50,"")</f>
        <v/>
      </c>
    </row>
    <row r="51" spans="1:12" x14ac:dyDescent="0.2">
      <c r="A51" s="84" t="s">
        <v>6</v>
      </c>
      <c r="B51" s="85" t="s">
        <v>6</v>
      </c>
      <c r="C51" s="69"/>
      <c r="D51" s="69"/>
      <c r="E51" s="69"/>
      <c r="F51" s="86" t="s">
        <v>20</v>
      </c>
      <c r="G51" s="85">
        <f>Start!C42</f>
        <v>0</v>
      </c>
      <c r="H51" s="69"/>
      <c r="I51" s="87" t="s">
        <v>6</v>
      </c>
      <c r="J51" s="69"/>
      <c r="K51" s="97"/>
      <c r="L51" s="98"/>
    </row>
    <row r="52" spans="1:12" x14ac:dyDescent="0.2">
      <c r="A52" s="88" t="str">
        <f>Start!M22</f>
        <v>5e ronde</v>
      </c>
      <c r="B52" s="69"/>
      <c r="C52" s="89" t="s">
        <v>18</v>
      </c>
      <c r="D52" s="69"/>
      <c r="E52" s="85">
        <f>Start!M42</f>
        <v>0</v>
      </c>
      <c r="F52" s="69"/>
      <c r="G52" s="88" t="str">
        <f>Start!O22</f>
        <v>6e ronde</v>
      </c>
      <c r="H52" s="69"/>
      <c r="I52" s="89" t="s">
        <v>18</v>
      </c>
      <c r="J52" s="69"/>
      <c r="K52" s="85">
        <f>Start!O42</f>
        <v>0</v>
      </c>
      <c r="L52" s="76"/>
    </row>
    <row r="53" spans="1:12" x14ac:dyDescent="0.2">
      <c r="A53" s="90" t="s">
        <v>19</v>
      </c>
      <c r="B53" s="91" t="s">
        <v>12</v>
      </c>
      <c r="C53" s="91" t="s">
        <v>13</v>
      </c>
      <c r="D53" s="91" t="s">
        <v>14</v>
      </c>
      <c r="E53" s="91" t="s">
        <v>15</v>
      </c>
      <c r="F53" s="91" t="s">
        <v>16</v>
      </c>
      <c r="G53" s="92" t="s">
        <v>19</v>
      </c>
      <c r="H53" s="91" t="s">
        <v>12</v>
      </c>
      <c r="I53" s="91" t="s">
        <v>13</v>
      </c>
      <c r="J53" s="91" t="s">
        <v>14</v>
      </c>
      <c r="K53" s="91" t="s">
        <v>15</v>
      </c>
      <c r="L53" s="91" t="s">
        <v>16</v>
      </c>
    </row>
    <row r="54" spans="1:12" x14ac:dyDescent="0.2">
      <c r="A54" s="93" t="str">
        <f>IF(Start!C23&gt;0,Start!C23,"")</f>
        <v>Peter van Alderen</v>
      </c>
      <c r="B54" s="12"/>
      <c r="C54" s="52" t="str">
        <f>IF(B54&gt;0,Start!C8,"")</f>
        <v/>
      </c>
      <c r="D54" s="12"/>
      <c r="E54" s="52" t="str">
        <f>IF(B54&gt;0,ROUNDDOWN(B54/E52*10,0),"")</f>
        <v/>
      </c>
      <c r="F54" s="62" t="str">
        <f>IF(B54&gt;0,B54/C54,"")</f>
        <v/>
      </c>
      <c r="G54" s="383" t="str">
        <f>IF(Start!C23&gt;0,Start!C23,"")</f>
        <v>Peter van Alderen</v>
      </c>
      <c r="H54" s="12"/>
      <c r="I54" s="52" t="str">
        <f>IF(H54&gt;0,Start!C8,"")</f>
        <v/>
      </c>
      <c r="J54" s="12"/>
      <c r="K54" s="52" t="str">
        <f>IF(H54&gt;0,ROUNDDOWN(H54/K52*10,0),"")</f>
        <v/>
      </c>
      <c r="L54" s="62" t="str">
        <f>IF(H54&gt;0,H54/I54,"")</f>
        <v/>
      </c>
    </row>
    <row r="55" spans="1:12" x14ac:dyDescent="0.2">
      <c r="A55" s="93" t="str">
        <f>IF(Start!C24&gt;0,Start!C24,"")</f>
        <v>Henk Baron</v>
      </c>
      <c r="B55" s="12"/>
      <c r="C55" s="52" t="str">
        <f>IF(B55&gt;0,Start!C8,"")</f>
        <v/>
      </c>
      <c r="D55" s="12"/>
      <c r="E55" s="52" t="str">
        <f>IF(B55&gt;0,ROUNDDOWN(B55/E52*10,0),"")</f>
        <v/>
      </c>
      <c r="F55" s="62" t="str">
        <f>IF(B55&gt;0,B55/C55,"")</f>
        <v/>
      </c>
      <c r="G55" s="93" t="str">
        <f>IF(Start!C24&gt;0,Start!C24,"")</f>
        <v>Henk Baron</v>
      </c>
      <c r="H55" s="12"/>
      <c r="I55" s="52" t="str">
        <f>IF(H55&gt;0,Start!C8,"")</f>
        <v/>
      </c>
      <c r="J55" s="12"/>
      <c r="K55" s="52" t="str">
        <f>IF(H55&gt;0,ROUNDDOWN(H55/K52*10,0),"")</f>
        <v/>
      </c>
      <c r="L55" s="62" t="str">
        <f>IF(H55&gt;0,H55/I55,"")</f>
        <v/>
      </c>
    </row>
    <row r="56" spans="1:12" x14ac:dyDescent="0.2">
      <c r="A56" s="93" t="str">
        <f>IF(Start!C25&gt;0,Start!C25,"")</f>
        <v>Cor vd Berg</v>
      </c>
      <c r="B56" s="12"/>
      <c r="C56" s="52" t="str">
        <f>IF(B56&gt;0,Start!C8,"")</f>
        <v/>
      </c>
      <c r="D56" s="12"/>
      <c r="E56" s="52" t="str">
        <f>IF(B56&gt;0,ROUNDDOWN(B56/E52*10,0),"")</f>
        <v/>
      </c>
      <c r="F56" s="62" t="str">
        <f t="shared" ref="F56:F73" si="4">IF(B56&gt;0,B56/C56,"")</f>
        <v/>
      </c>
      <c r="G56" s="93" t="str">
        <f>IF(Start!C25&gt;0,Start!C25,"")</f>
        <v>Cor vd Berg</v>
      </c>
      <c r="H56" s="12"/>
      <c r="I56" s="52" t="str">
        <f>IF(H56&gt;0,Start!C8,"")</f>
        <v/>
      </c>
      <c r="J56" s="12"/>
      <c r="K56" s="52" t="str">
        <f>IF(H56&gt;0,ROUNDDOWN(H56/K52*10,0),"")</f>
        <v/>
      </c>
      <c r="L56" s="62" t="str">
        <f t="shared" ref="L56:L73" si="5">IF(H56&gt;0,H56/I56,"")</f>
        <v/>
      </c>
    </row>
    <row r="57" spans="1:12" x14ac:dyDescent="0.2">
      <c r="A57" s="93" t="str">
        <f>IF(Start!C26&gt;0,Start!C26,"")</f>
        <v>Daan Bergink</v>
      </c>
      <c r="B57" s="12"/>
      <c r="C57" s="52" t="str">
        <f>IF(B57&gt;0,Start!C8,"")</f>
        <v/>
      </c>
      <c r="D57" s="12"/>
      <c r="E57" s="52" t="str">
        <f>IF(B57&gt;0,ROUNDDOWN(B57/E52*10,0),"")</f>
        <v/>
      </c>
      <c r="F57" s="62" t="str">
        <f t="shared" si="4"/>
        <v/>
      </c>
      <c r="G57" s="93" t="str">
        <f>IF(Start!C26&gt;0,Start!C26,"")</f>
        <v>Daan Bergink</v>
      </c>
      <c r="H57" s="12"/>
      <c r="I57" s="52" t="str">
        <f>IF(H57&gt;0,Start!C8,"")</f>
        <v/>
      </c>
      <c r="J57" s="12"/>
      <c r="K57" s="52" t="str">
        <f>IF(H57&gt;0,ROUNDDOWN(H57/K52*10,0),"")</f>
        <v/>
      </c>
      <c r="L57" s="62" t="str">
        <f t="shared" si="5"/>
        <v/>
      </c>
    </row>
    <row r="58" spans="1:12" x14ac:dyDescent="0.2">
      <c r="A58" s="93" t="str">
        <f>IF(Start!C27&gt;0,Start!C27,"")</f>
        <v>Luciën Bressers</v>
      </c>
      <c r="B58" s="12"/>
      <c r="C58" s="52" t="str">
        <f>IF(B58&gt;0,Start!C8,"")</f>
        <v/>
      </c>
      <c r="D58" s="12"/>
      <c r="E58" s="52" t="str">
        <f>IF(B58&gt;0,ROUNDDOWN(B58/E52*10,0),"")</f>
        <v/>
      </c>
      <c r="F58" s="62" t="str">
        <f t="shared" si="4"/>
        <v/>
      </c>
      <c r="G58" s="93" t="str">
        <f>IF(Start!C27&gt;0,Start!C27,"")</f>
        <v>Luciën Bressers</v>
      </c>
      <c r="H58" s="12"/>
      <c r="I58" s="52" t="str">
        <f>IF(H58&gt;0,Start!C8,"")</f>
        <v/>
      </c>
      <c r="J58" s="12"/>
      <c r="K58" s="52" t="str">
        <f>IF(H58&gt;0,ROUNDDOWN(H58/K52*10,0),"")</f>
        <v/>
      </c>
      <c r="L58" s="62" t="str">
        <f t="shared" si="5"/>
        <v/>
      </c>
    </row>
    <row r="59" spans="1:12" x14ac:dyDescent="0.2">
      <c r="A59" s="93" t="str">
        <f>IF(Start!C28&gt;0,Start!C28,"")</f>
        <v>Harrie Hanegraaf</v>
      </c>
      <c r="B59" s="12"/>
      <c r="C59" s="52" t="str">
        <f>IF(B59&gt;0,Start!C8,"")</f>
        <v/>
      </c>
      <c r="D59" s="12"/>
      <c r="E59" s="52" t="str">
        <f>IF(B59&gt;0,ROUNDDOWN(B59/E52*10,0),"")</f>
        <v/>
      </c>
      <c r="F59" s="62" t="str">
        <f t="shared" si="4"/>
        <v/>
      </c>
      <c r="G59" s="93" t="str">
        <f>IF(Start!C28&gt;0,Start!C28,"")</f>
        <v>Harrie Hanegraaf</v>
      </c>
      <c r="H59" s="12"/>
      <c r="I59" s="52" t="str">
        <f>IF(H59&gt;0,Start!C8,"")</f>
        <v/>
      </c>
      <c r="J59" s="12"/>
      <c r="K59" s="52" t="str">
        <f>IF(H59&gt;0,ROUNDDOWN(H59/K52*10,0),"")</f>
        <v/>
      </c>
      <c r="L59" s="62" t="str">
        <f t="shared" si="5"/>
        <v/>
      </c>
    </row>
    <row r="60" spans="1:12" x14ac:dyDescent="0.2">
      <c r="A60" s="93" t="str">
        <f>IF(Start!C29&gt;0,Start!C29,"")</f>
        <v>Tonnie vd Oetelaar</v>
      </c>
      <c r="B60" s="12"/>
      <c r="C60" s="52" t="str">
        <f>IF(B60&gt;0,Start!C8,"")</f>
        <v/>
      </c>
      <c r="D60" s="12"/>
      <c r="E60" s="52" t="str">
        <f>IF(B60&gt;0,ROUNDDOWN(B60/E52*10,0),"")</f>
        <v/>
      </c>
      <c r="F60" s="62" t="str">
        <f t="shared" si="4"/>
        <v/>
      </c>
      <c r="G60" s="93" t="str">
        <f>IF(Start!C29&gt;0,Start!C29,"")</f>
        <v>Tonnie vd Oetelaar</v>
      </c>
      <c r="H60" s="12"/>
      <c r="I60" s="52" t="str">
        <f>IF(H60&gt;0,Start!C8,"")</f>
        <v/>
      </c>
      <c r="J60" s="12"/>
      <c r="K60" s="52" t="str">
        <f>IF(H60&gt;0,ROUNDDOWN(H60/K52*10,0),"")</f>
        <v/>
      </c>
      <c r="L60" s="62" t="str">
        <f t="shared" si="5"/>
        <v/>
      </c>
    </row>
    <row r="61" spans="1:12" x14ac:dyDescent="0.2">
      <c r="A61" s="93" t="str">
        <f>IF(Start!C30&gt;0,Start!C30,"")</f>
        <v>Leo Pijnenburg</v>
      </c>
      <c r="B61" s="12"/>
      <c r="C61" s="52" t="str">
        <f>IF(B61&gt;0,Start!C8,"")</f>
        <v/>
      </c>
      <c r="D61" s="12"/>
      <c r="E61" s="52" t="str">
        <f>IF(B61&gt;0,ROUNDDOWN(B61/E52*10,0),"")</f>
        <v/>
      </c>
      <c r="F61" s="62" t="str">
        <f t="shared" si="4"/>
        <v/>
      </c>
      <c r="G61" s="93" t="str">
        <f>IF(Start!C30&gt;0,Start!C30,"")</f>
        <v>Leo Pijnenburg</v>
      </c>
      <c r="H61" s="12"/>
      <c r="I61" s="52" t="str">
        <f>IF(H61&gt;0,Start!C8,"")</f>
        <v/>
      </c>
      <c r="J61" s="12"/>
      <c r="K61" s="52" t="str">
        <f>IF(H61&gt;0,ROUNDDOWN(H61/K52*10,0),"")</f>
        <v/>
      </c>
      <c r="L61" s="62" t="str">
        <f t="shared" si="5"/>
        <v/>
      </c>
    </row>
    <row r="62" spans="1:12" x14ac:dyDescent="0.2">
      <c r="A62" s="93" t="str">
        <f>IF(Start!C31&gt;0,Start!C31,"")</f>
        <v>Piet Smits</v>
      </c>
      <c r="B62" s="12"/>
      <c r="C62" s="52" t="str">
        <f>IF(B62&gt;0,Start!C8,"")</f>
        <v/>
      </c>
      <c r="D62" s="12"/>
      <c r="E62" s="52" t="str">
        <f>IF(B62&gt;0,ROUNDDOWN(B62/E52*10,0),"")</f>
        <v/>
      </c>
      <c r="F62" s="62" t="str">
        <f t="shared" si="4"/>
        <v/>
      </c>
      <c r="G62" s="93" t="str">
        <f>IF(Start!C31&gt;0,Start!C31,"")</f>
        <v>Piet Smits</v>
      </c>
      <c r="H62" s="12"/>
      <c r="I62" s="52" t="str">
        <f>IF(H62&gt;0,Start!C8,"")</f>
        <v/>
      </c>
      <c r="J62" s="12"/>
      <c r="K62" s="52" t="str">
        <f>IF(H62&gt;0,ROUNDDOWN(H62/K52*10,0),"")</f>
        <v/>
      </c>
      <c r="L62" s="62" t="str">
        <f t="shared" si="5"/>
        <v/>
      </c>
    </row>
    <row r="63" spans="1:12" x14ac:dyDescent="0.2">
      <c r="A63" s="93" t="str">
        <f>IF(Start!C32&gt;0,Start!C32,"")</f>
        <v>Frans vd Spank</v>
      </c>
      <c r="B63" s="12"/>
      <c r="C63" s="52" t="str">
        <f>IF(B63&gt;0,Start!C8,"")</f>
        <v/>
      </c>
      <c r="D63" s="12"/>
      <c r="E63" s="52" t="str">
        <f>IF(B63&gt;0,ROUNDDOWN(B63/E52*10,0),"")</f>
        <v/>
      </c>
      <c r="F63" s="62" t="str">
        <f t="shared" si="4"/>
        <v/>
      </c>
      <c r="G63" s="93" t="str">
        <f>IF(Start!C32&gt;0,Start!C32,"")</f>
        <v>Frans vd Spank</v>
      </c>
      <c r="H63" s="12"/>
      <c r="I63" s="52" t="str">
        <f>IF(H63&gt;0,Start!C8,"")</f>
        <v/>
      </c>
      <c r="J63" s="12"/>
      <c r="K63" s="52" t="str">
        <f>IF(H63&gt;0,ROUNDDOWN(H63/K52*10,0),"")</f>
        <v/>
      </c>
      <c r="L63" s="62" t="str">
        <f t="shared" si="5"/>
        <v/>
      </c>
    </row>
    <row r="64" spans="1:12" x14ac:dyDescent="0.2">
      <c r="A64" s="93" t="str">
        <f>IF(Start!C33&gt;0,Start!C33,"")</f>
        <v>Patrick vd Spank</v>
      </c>
      <c r="B64" s="12"/>
      <c r="C64" s="52" t="str">
        <f>IF(B64&gt;0,Start!C8,"")</f>
        <v/>
      </c>
      <c r="D64" s="12"/>
      <c r="E64" s="52" t="str">
        <f>IF(B64&gt;0,ROUNDDOWN(B64/E52*10,0),"")</f>
        <v/>
      </c>
      <c r="F64" s="62" t="str">
        <f t="shared" si="4"/>
        <v/>
      </c>
      <c r="G64" s="93" t="str">
        <f>IF(Start!C33&gt;0,Start!C33,"")</f>
        <v>Patrick vd Spank</v>
      </c>
      <c r="H64" s="12"/>
      <c r="I64" s="52" t="str">
        <f>IF(H64&gt;0,Start!C8,"")</f>
        <v/>
      </c>
      <c r="J64" s="12"/>
      <c r="K64" s="52" t="str">
        <f>IF(H64&gt;0,ROUNDDOWN(H64/K52*10,0),"")</f>
        <v/>
      </c>
      <c r="L64" s="62" t="str">
        <f t="shared" si="5"/>
        <v/>
      </c>
    </row>
    <row r="65" spans="1:12" x14ac:dyDescent="0.2">
      <c r="A65" s="93" t="str">
        <f>IF(Start!C34&gt;0,Start!C34,"")</f>
        <v>Piet Theijssen</v>
      </c>
      <c r="B65" s="12"/>
      <c r="C65" s="52" t="str">
        <f>IF(B65&gt;0,Start!C8,"")</f>
        <v/>
      </c>
      <c r="D65" s="12"/>
      <c r="E65" s="52" t="str">
        <f>IF(B65&gt;0,ROUNDDOWN(B65/E52*10,0),"")</f>
        <v/>
      </c>
      <c r="F65" s="62" t="str">
        <f t="shared" si="4"/>
        <v/>
      </c>
      <c r="G65" s="93" t="str">
        <f>IF(Start!C34&gt;0,Start!C34,"")</f>
        <v>Piet Theijssen</v>
      </c>
      <c r="H65" s="12"/>
      <c r="I65" s="52" t="str">
        <f>IF(H65&gt;0,Start!C8,"")</f>
        <v/>
      </c>
      <c r="J65" s="12"/>
      <c r="K65" s="52" t="str">
        <f>IF(H65&gt;0,ROUNDDOWN(H65/K52*10,0),"")</f>
        <v/>
      </c>
      <c r="L65" s="62" t="str">
        <f t="shared" si="5"/>
        <v/>
      </c>
    </row>
    <row r="66" spans="1:12" x14ac:dyDescent="0.2">
      <c r="A66" s="93" t="str">
        <f>IF(Start!C35&gt;0,Start!C35,"")</f>
        <v>William Verhoeven</v>
      </c>
      <c r="B66" s="12"/>
      <c r="C66" s="52" t="str">
        <f>IF(B66&gt;0,Start!C8,"")</f>
        <v/>
      </c>
      <c r="D66" s="12"/>
      <c r="E66" s="52" t="str">
        <f>IF(B66&gt;0,ROUNDDOWN(B66/E52*10,0),"")</f>
        <v/>
      </c>
      <c r="F66" s="62" t="str">
        <f t="shared" si="4"/>
        <v/>
      </c>
      <c r="G66" s="93" t="str">
        <f>IF(Start!C35&gt;0,Start!C35,"")</f>
        <v>William Verhoeven</v>
      </c>
      <c r="H66" s="12"/>
      <c r="I66" s="52" t="str">
        <f>IF(H66&gt;0,Start!C8,"")</f>
        <v/>
      </c>
      <c r="J66" s="12"/>
      <c r="K66" s="52" t="str">
        <f>IF(H66&gt;0,ROUNDDOWN(H66/K52*10,0),"")</f>
        <v/>
      </c>
      <c r="L66" s="62" t="str">
        <f t="shared" si="5"/>
        <v/>
      </c>
    </row>
    <row r="67" spans="1:12" x14ac:dyDescent="0.2">
      <c r="A67" s="93" t="str">
        <f>IF(Start!C36&gt;0,Start!C36,"")</f>
        <v>Jan Vloet</v>
      </c>
      <c r="B67" s="12"/>
      <c r="C67" s="52" t="str">
        <f>IF(B67&gt;0,Start!C8,"")</f>
        <v/>
      </c>
      <c r="D67" s="12"/>
      <c r="E67" s="52" t="str">
        <f>IF(B67&gt;0,ROUNDDOWN(B67/E52*10,0),"")</f>
        <v/>
      </c>
      <c r="F67" s="62" t="str">
        <f t="shared" si="4"/>
        <v/>
      </c>
      <c r="G67" s="93" t="str">
        <f>IF(Start!C36&gt;0,Start!C36,"")</f>
        <v>Jan Vloet</v>
      </c>
      <c r="H67" s="12"/>
      <c r="I67" s="52" t="str">
        <f>IF(H67&gt;0,Start!C8,"")</f>
        <v/>
      </c>
      <c r="J67" s="12"/>
      <c r="K67" s="52" t="str">
        <f>IF(H67&gt;0,ROUNDDOWN(H67/K52*10,0),"")</f>
        <v/>
      </c>
      <c r="L67" s="62" t="str">
        <f t="shared" si="5"/>
        <v/>
      </c>
    </row>
    <row r="68" spans="1:12" x14ac:dyDescent="0.2">
      <c r="A68" s="93" t="str">
        <f>IF(Start!C37&gt;0,Start!C37,"")</f>
        <v>Jo vd Hanenberg</v>
      </c>
      <c r="B68" s="12"/>
      <c r="C68" s="52" t="str">
        <f>IF(B68&gt;0,Start!C8,"")</f>
        <v/>
      </c>
      <c r="D68" s="12"/>
      <c r="E68" s="52" t="str">
        <f>IF(B68&gt;0,ROUNDDOWN(B68/E52*10,0),"")</f>
        <v/>
      </c>
      <c r="F68" s="62" t="str">
        <f t="shared" si="4"/>
        <v/>
      </c>
      <c r="G68" s="93" t="str">
        <f>IF(Start!C37&gt;0,Start!C37,"")</f>
        <v>Jo vd Hanenberg</v>
      </c>
      <c r="H68" s="12"/>
      <c r="I68" s="52" t="str">
        <f>IF(H68&gt;0,Start!C8,"")</f>
        <v/>
      </c>
      <c r="J68" s="12"/>
      <c r="K68" s="52" t="str">
        <f>IF(H68&gt;0,ROUNDDOWN(H68/K52*10,0),"")</f>
        <v/>
      </c>
      <c r="L68" s="62" t="str">
        <f t="shared" si="5"/>
        <v/>
      </c>
    </row>
    <row r="69" spans="1:12" x14ac:dyDescent="0.2">
      <c r="A69" s="93" t="str">
        <f>IF(Start!C38&gt;0,Start!C38,"")</f>
        <v/>
      </c>
      <c r="B69" s="12"/>
      <c r="C69" s="52" t="str">
        <f>IF(B69&gt;0,Start!C8,"")</f>
        <v/>
      </c>
      <c r="D69" s="12"/>
      <c r="E69" s="52" t="str">
        <f>IF(B69&gt;0,ROUNDDOWN(B69/E52*10,0),"")</f>
        <v/>
      </c>
      <c r="F69" s="62" t="str">
        <f t="shared" si="4"/>
        <v/>
      </c>
      <c r="G69" s="93" t="str">
        <f>IF(Start!C38&gt;0,Start!C38,"")</f>
        <v/>
      </c>
      <c r="H69" s="12"/>
      <c r="I69" s="52" t="str">
        <f>IF(H69&gt;0,Start!C8,"")</f>
        <v/>
      </c>
      <c r="J69" s="12"/>
      <c r="K69" s="52" t="str">
        <f>IF(H69&gt;0,ROUNDDOWN(H69/K52*10,0),"")</f>
        <v/>
      </c>
      <c r="L69" s="62" t="str">
        <f t="shared" si="5"/>
        <v/>
      </c>
    </row>
    <row r="70" spans="1:12" x14ac:dyDescent="0.2">
      <c r="A70" s="93" t="str">
        <f>IF(Start!C39&gt;0,Start!C39,"")</f>
        <v/>
      </c>
      <c r="B70" s="12"/>
      <c r="C70" s="52" t="str">
        <f>IF(B70&gt;0,Start!C8,"")</f>
        <v/>
      </c>
      <c r="D70" s="12"/>
      <c r="E70" s="52" t="str">
        <f>IF(B70&gt;0,ROUNDDOWN(B70/E52*10,0),"")</f>
        <v/>
      </c>
      <c r="F70" s="62" t="str">
        <f t="shared" si="4"/>
        <v/>
      </c>
      <c r="G70" s="93" t="str">
        <f>IF(Start!C39&gt;0,Start!C39,"")</f>
        <v/>
      </c>
      <c r="H70" s="12"/>
      <c r="I70" s="52" t="str">
        <f>IF(H70&gt;0,Start!C8,"")</f>
        <v/>
      </c>
      <c r="J70" s="12"/>
      <c r="K70" s="52" t="str">
        <f>IF(H70&gt;0,ROUNDDOWN(H70/K52*10,0),"")</f>
        <v/>
      </c>
      <c r="L70" s="62" t="str">
        <f t="shared" si="5"/>
        <v/>
      </c>
    </row>
    <row r="71" spans="1:12" x14ac:dyDescent="0.2">
      <c r="A71" s="93" t="str">
        <f>IF(Start!C40&gt;0,Start!C40,"")</f>
        <v/>
      </c>
      <c r="B71" s="12"/>
      <c r="C71" s="52" t="str">
        <f>IF(B71&gt;0,Start!C8,"")</f>
        <v/>
      </c>
      <c r="D71" s="12"/>
      <c r="E71" s="52" t="str">
        <f>IF(B71&gt;0,ROUNDDOWN(B71/E52*10,0),"")</f>
        <v/>
      </c>
      <c r="F71" s="62" t="str">
        <f t="shared" si="4"/>
        <v/>
      </c>
      <c r="G71" s="93" t="str">
        <f>IF(Start!C40&gt;0,Start!C40,"")</f>
        <v/>
      </c>
      <c r="H71" s="12"/>
      <c r="I71" s="52" t="str">
        <f>IF(H71&gt;0,Start!C8,"")</f>
        <v/>
      </c>
      <c r="J71" s="12"/>
      <c r="K71" s="52" t="str">
        <f>IF(H71&gt;0,ROUNDDOWN(H71/K52*10,0),"")</f>
        <v/>
      </c>
      <c r="L71" s="62" t="str">
        <f t="shared" si="5"/>
        <v/>
      </c>
    </row>
    <row r="72" spans="1:12" x14ac:dyDescent="0.2">
      <c r="A72" s="93" t="str">
        <f>IF(Start!C41&gt;0,Start!C41,"")</f>
        <v/>
      </c>
      <c r="B72" s="12"/>
      <c r="C72" s="52" t="str">
        <f>IF(B72&gt;0,Start!C8,"")</f>
        <v/>
      </c>
      <c r="D72" s="12"/>
      <c r="E72" s="52" t="str">
        <f>IF(B72&gt;0,ROUNDDOWN(B72/E52*10,0),"")</f>
        <v/>
      </c>
      <c r="F72" s="62" t="str">
        <f t="shared" si="4"/>
        <v/>
      </c>
      <c r="G72" s="93" t="str">
        <f>IF(Start!C41&gt;0,Start!C41,"")</f>
        <v/>
      </c>
      <c r="H72" s="12"/>
      <c r="I72" s="52" t="str">
        <f>IF(H72&gt;0,Start!C8,"")</f>
        <v/>
      </c>
      <c r="J72" s="12"/>
      <c r="K72" s="52" t="str">
        <f>IF(H72&gt;0,ROUNDDOWN(H72/K52*10,0),"")</f>
        <v/>
      </c>
      <c r="L72" s="62" t="str">
        <f t="shared" si="5"/>
        <v/>
      </c>
    </row>
    <row r="73" spans="1:12" x14ac:dyDescent="0.2">
      <c r="A73" s="309" t="str">
        <f>IF(Start!C42&gt;0,Start!C42,"")</f>
        <v/>
      </c>
      <c r="B73" s="305"/>
      <c r="C73" s="307" t="str">
        <f>IF(B73&gt;0,Start!C8,"")</f>
        <v/>
      </c>
      <c r="D73" s="305"/>
      <c r="E73" s="307" t="str">
        <f>IF(B73&gt;0,ROUNDDOWN(B73/E52*10,0),"")</f>
        <v/>
      </c>
      <c r="F73" s="308" t="str">
        <f t="shared" si="4"/>
        <v/>
      </c>
      <c r="G73" s="309" t="str">
        <f>IF(Start!C42&gt;0,Start!C42,"")</f>
        <v/>
      </c>
      <c r="H73" s="305"/>
      <c r="I73" s="307" t="str">
        <f>IF(H73&gt;0,Start!C8,"")</f>
        <v/>
      </c>
      <c r="J73" s="305"/>
      <c r="K73" s="307" t="str">
        <f>IF(H73&gt;0,ROUNDDOWN(H73/K52*10,0),"")</f>
        <v/>
      </c>
      <c r="L73" s="308" t="str">
        <f t="shared" si="5"/>
        <v/>
      </c>
    </row>
    <row r="74" spans="1:12" x14ac:dyDescent="0.2">
      <c r="A74" s="90" t="s">
        <v>17</v>
      </c>
      <c r="B74" s="94">
        <f>SUM(B54:B73)</f>
        <v>0</v>
      </c>
      <c r="C74" s="94">
        <f>SUM(C54:C73)</f>
        <v>0</v>
      </c>
      <c r="D74" s="94">
        <f>MAX(D54:D73)</f>
        <v>0</v>
      </c>
      <c r="E74" s="95">
        <f>SUM(E54:E73)</f>
        <v>0</v>
      </c>
      <c r="F74" s="96" t="str">
        <f>IF(B74&gt;0,B74/C74,"")</f>
        <v/>
      </c>
      <c r="G74" s="90" t="s">
        <v>17</v>
      </c>
      <c r="H74" s="94">
        <f>SUM(H54:H73)</f>
        <v>0</v>
      </c>
      <c r="I74" s="94">
        <f>SUM(I54:I73)</f>
        <v>0</v>
      </c>
      <c r="J74" s="94">
        <f>MAX(J54:J73)</f>
        <v>0</v>
      </c>
      <c r="K74" s="94">
        <f>SUM(K54:K73)</f>
        <v>0</v>
      </c>
      <c r="L74" s="99" t="str">
        <f>IF(H74&gt;0,H74/I74,"")</f>
        <v/>
      </c>
    </row>
    <row r="75" spans="1:12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</row>
    <row r="76" spans="1:12" x14ac:dyDescent="0.2">
      <c r="A76" s="51" t="s">
        <v>37</v>
      </c>
      <c r="B76" s="126" t="s">
        <v>34</v>
      </c>
      <c r="C76" s="126" t="s">
        <v>34</v>
      </c>
      <c r="D76" s="126" t="s">
        <v>32</v>
      </c>
      <c r="E76" s="126" t="s">
        <v>33</v>
      </c>
      <c r="F76" s="126" t="s">
        <v>33</v>
      </c>
      <c r="G76" s="125"/>
      <c r="H76" s="100"/>
      <c r="I76" s="100"/>
      <c r="J76" s="100"/>
      <c r="K76" s="100"/>
      <c r="L76" s="100"/>
    </row>
    <row r="77" spans="1:12" x14ac:dyDescent="0.2">
      <c r="A77" s="104"/>
      <c r="B77" s="127" t="s">
        <v>35</v>
      </c>
      <c r="C77" s="127" t="s">
        <v>36</v>
      </c>
      <c r="D77" s="127" t="s">
        <v>16</v>
      </c>
      <c r="E77" s="127" t="s">
        <v>16</v>
      </c>
      <c r="F77" s="127" t="s">
        <v>26</v>
      </c>
      <c r="G77" s="125"/>
      <c r="H77" s="100"/>
      <c r="I77" s="100"/>
      <c r="J77" s="100"/>
      <c r="K77" s="100"/>
      <c r="L77" s="100"/>
    </row>
    <row r="78" spans="1:12" x14ac:dyDescent="0.2">
      <c r="A78" s="51" t="s">
        <v>8</v>
      </c>
      <c r="B78" s="101">
        <f>COUNT(B6:B25)</f>
        <v>0</v>
      </c>
      <c r="C78" s="102">
        <f>E26</f>
        <v>0</v>
      </c>
      <c r="D78" s="128" t="str">
        <f>F26</f>
        <v/>
      </c>
      <c r="E78" s="128">
        <f>MAX(F6:F25)</f>
        <v>0</v>
      </c>
      <c r="F78" s="129">
        <f>MAX(D6:D25)</f>
        <v>0</v>
      </c>
      <c r="G78" s="130"/>
      <c r="H78" s="100"/>
      <c r="I78" s="100"/>
      <c r="J78" s="100"/>
      <c r="K78" s="100"/>
      <c r="L78" s="100"/>
    </row>
    <row r="79" spans="1:12" x14ac:dyDescent="0.2">
      <c r="A79" s="104" t="s">
        <v>9</v>
      </c>
      <c r="B79" s="105">
        <f>COUNT(H6:H25)</f>
        <v>0</v>
      </c>
      <c r="C79" s="106">
        <f>K26</f>
        <v>0</v>
      </c>
      <c r="D79" s="131" t="str">
        <f>L26</f>
        <v/>
      </c>
      <c r="E79" s="131">
        <f>MAX(L6:L25)</f>
        <v>0</v>
      </c>
      <c r="F79" s="132">
        <f>MAX(J6:J25)</f>
        <v>0</v>
      </c>
      <c r="G79" s="130"/>
      <c r="H79" s="103"/>
      <c r="I79" s="103"/>
      <c r="J79" s="103"/>
      <c r="K79" s="103"/>
      <c r="L79" s="103"/>
    </row>
    <row r="80" spans="1:12" x14ac:dyDescent="0.2">
      <c r="A80" s="53" t="s">
        <v>38</v>
      </c>
      <c r="B80" s="107">
        <f>B78+B79</f>
        <v>0</v>
      </c>
      <c r="C80" s="107">
        <f>C78+C79</f>
        <v>0</v>
      </c>
      <c r="D80" s="133" t="e">
        <f>(B26+H26)/(C26+I26)</f>
        <v>#DIV/0!</v>
      </c>
      <c r="E80" s="133">
        <f>MAX(E78:E79)</f>
        <v>0</v>
      </c>
      <c r="F80" s="134">
        <f>MAX(F78:F79)</f>
        <v>0</v>
      </c>
      <c r="G80" s="130"/>
      <c r="H80" s="103"/>
      <c r="I80" s="103"/>
      <c r="J80" s="103"/>
      <c r="K80" s="103"/>
      <c r="L80" s="103"/>
    </row>
    <row r="81" spans="1:12" x14ac:dyDescent="0.2">
      <c r="A81" s="104" t="s">
        <v>10</v>
      </c>
      <c r="B81" s="105">
        <f>COUNT(B30:B49)</f>
        <v>0</v>
      </c>
      <c r="C81" s="106">
        <f>E50</f>
        <v>0</v>
      </c>
      <c r="D81" s="131" t="str">
        <f>F50</f>
        <v/>
      </c>
      <c r="E81" s="131">
        <f>MAX(F30:F49)</f>
        <v>0</v>
      </c>
      <c r="F81" s="132">
        <f>MAX(D30:D49)</f>
        <v>0</v>
      </c>
      <c r="G81" s="130"/>
      <c r="H81" s="103"/>
      <c r="I81" s="103"/>
      <c r="J81" s="103"/>
      <c r="K81" s="103"/>
      <c r="L81" s="103"/>
    </row>
    <row r="82" spans="1:12" x14ac:dyDescent="0.2">
      <c r="A82" s="53" t="s">
        <v>39</v>
      </c>
      <c r="B82" s="107">
        <f>B80+B81</f>
        <v>0</v>
      </c>
      <c r="C82" s="107">
        <f>C80+C81</f>
        <v>0</v>
      </c>
      <c r="D82" s="133" t="e">
        <f>(B26+H26+B50)/(C26+I26+C50)</f>
        <v>#DIV/0!</v>
      </c>
      <c r="E82" s="133">
        <f>MAX(E80:E81)</f>
        <v>0</v>
      </c>
      <c r="F82" s="134">
        <f>MAX(F80:F81)</f>
        <v>0</v>
      </c>
      <c r="G82" s="130"/>
      <c r="H82" s="103"/>
      <c r="I82" s="103"/>
      <c r="J82" s="103"/>
      <c r="K82" s="103"/>
      <c r="L82" s="103"/>
    </row>
    <row r="83" spans="1:12" x14ac:dyDescent="0.2">
      <c r="A83" s="104" t="s">
        <v>11</v>
      </c>
      <c r="B83" s="105">
        <f>COUNT(H30:H49)</f>
        <v>0</v>
      </c>
      <c r="C83" s="106">
        <f>K50</f>
        <v>0</v>
      </c>
      <c r="D83" s="131" t="str">
        <f>L50</f>
        <v/>
      </c>
      <c r="E83" s="131">
        <f>MAX(L30:L49)</f>
        <v>0</v>
      </c>
      <c r="F83" s="132">
        <f>MAX(J30:J49)</f>
        <v>0</v>
      </c>
      <c r="G83" s="130"/>
      <c r="H83" s="103"/>
      <c r="I83" s="103"/>
      <c r="J83" s="103"/>
      <c r="K83" s="103"/>
      <c r="L83" s="103"/>
    </row>
    <row r="84" spans="1:12" x14ac:dyDescent="0.2">
      <c r="A84" s="375" t="s">
        <v>40</v>
      </c>
      <c r="B84" s="376">
        <f>B82+B83</f>
        <v>0</v>
      </c>
      <c r="C84" s="376">
        <f>C82+C83</f>
        <v>0</v>
      </c>
      <c r="D84" s="377" t="e">
        <f>(B26+H26+B50+H50)/(C26+I26+C50+I50)</f>
        <v>#DIV/0!</v>
      </c>
      <c r="E84" s="377">
        <f>MAX(E82:E83)</f>
        <v>0</v>
      </c>
      <c r="F84" s="378">
        <f>MAX(F82:F83)</f>
        <v>0</v>
      </c>
      <c r="G84" s="130"/>
      <c r="H84" s="103"/>
      <c r="I84" s="103"/>
      <c r="J84" s="103"/>
      <c r="K84" s="103"/>
      <c r="L84" s="103"/>
    </row>
    <row r="85" spans="1:12" x14ac:dyDescent="0.2">
      <c r="A85" s="104" t="s">
        <v>239</v>
      </c>
      <c r="B85" s="105">
        <f>COUNT(B54:B73)</f>
        <v>0</v>
      </c>
      <c r="C85" s="106">
        <f>E74</f>
        <v>0</v>
      </c>
      <c r="D85" s="131" t="str">
        <f>F74</f>
        <v/>
      </c>
      <c r="E85" s="131">
        <f>MAX(F54:F73)</f>
        <v>0</v>
      </c>
      <c r="F85" s="132">
        <f>MAX(D54:D73)</f>
        <v>0</v>
      </c>
      <c r="H85" s="103"/>
      <c r="I85" s="103"/>
      <c r="J85" s="103"/>
      <c r="K85" s="103"/>
      <c r="L85" s="103"/>
    </row>
    <row r="86" spans="1:12" x14ac:dyDescent="0.2">
      <c r="A86" s="53" t="s">
        <v>242</v>
      </c>
      <c r="B86" s="107">
        <f>B84+B85</f>
        <v>0</v>
      </c>
      <c r="C86" s="107">
        <f>C84+C85</f>
        <v>0</v>
      </c>
      <c r="D86" s="133" t="e">
        <f>(B26+H26+B50+H50+B74)/(C26+I26+C50+I50+C74)</f>
        <v>#DIV/0!</v>
      </c>
      <c r="E86" s="133">
        <f>MAX(E84:E85)</f>
        <v>0</v>
      </c>
      <c r="F86" s="134">
        <f>MAX(F84:F85)</f>
        <v>0</v>
      </c>
    </row>
    <row r="87" spans="1:12" x14ac:dyDescent="0.2">
      <c r="A87" s="53" t="s">
        <v>241</v>
      </c>
      <c r="B87" s="105">
        <f>COUNT(H54:H73)</f>
        <v>0</v>
      </c>
      <c r="C87" s="106">
        <f>K74</f>
        <v>0</v>
      </c>
      <c r="D87" s="131" t="str">
        <f>L74</f>
        <v/>
      </c>
      <c r="E87" s="131">
        <f>MAX(L54:L73)</f>
        <v>0</v>
      </c>
      <c r="F87" s="132">
        <f>MAX(J54:J73)</f>
        <v>0</v>
      </c>
    </row>
    <row r="88" spans="1:12" x14ac:dyDescent="0.2">
      <c r="A88" s="379" t="s">
        <v>243</v>
      </c>
      <c r="B88" s="380">
        <f>B86+B87</f>
        <v>0</v>
      </c>
      <c r="C88" s="380">
        <f>C86+C87</f>
        <v>0</v>
      </c>
      <c r="D88" s="381" t="e">
        <f>(B26+H26+B50+H50+B74+H74)/(C26+I26+C50+I50+C74+I74)</f>
        <v>#DIV/0!</v>
      </c>
      <c r="E88" s="381">
        <f>MAX(E86:E87)</f>
        <v>0</v>
      </c>
      <c r="F88" s="382">
        <f>MAX(F86:F87)</f>
        <v>0</v>
      </c>
    </row>
  </sheetData>
  <sheetProtection sheet="1" objects="1" scenarios="1"/>
  <phoneticPr fontId="0" type="noConversion"/>
  <pageMargins left="0.39370078740157483" right="0.19685039370078741" top="0.59055118110236227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33" sqref="A33"/>
    </sheetView>
  </sheetViews>
  <sheetFormatPr defaultRowHeight="14.25" x14ac:dyDescent="0.2"/>
  <cols>
    <col min="1" max="1" width="3.7109375" style="165" customWidth="1"/>
    <col min="2" max="8" width="9.140625" style="165"/>
    <col min="9" max="9" width="12" style="165" customWidth="1"/>
    <col min="10" max="16384" width="9.140625" style="165"/>
  </cols>
  <sheetData>
    <row r="1" spans="1:6" ht="15" x14ac:dyDescent="0.2">
      <c r="A1" s="146" t="s">
        <v>197</v>
      </c>
      <c r="B1" s="285"/>
      <c r="C1" s="285"/>
      <c r="D1" s="285"/>
      <c r="E1" s="285"/>
      <c r="F1" s="285"/>
    </row>
    <row r="2" spans="1:6" x14ac:dyDescent="0.2">
      <c r="A2" s="147"/>
      <c r="B2" s="285"/>
      <c r="C2" s="285"/>
      <c r="D2" s="285"/>
      <c r="E2" s="285"/>
      <c r="F2" s="285"/>
    </row>
    <row r="3" spans="1:6" x14ac:dyDescent="0.2">
      <c r="A3" s="147" t="s">
        <v>187</v>
      </c>
      <c r="B3" s="147" t="s">
        <v>198</v>
      </c>
      <c r="C3" s="285"/>
      <c r="D3" s="285"/>
      <c r="E3" s="285"/>
      <c r="F3" s="285"/>
    </row>
    <row r="4" spans="1:6" x14ac:dyDescent="0.2">
      <c r="A4" s="147"/>
      <c r="B4" s="147" t="s">
        <v>82</v>
      </c>
      <c r="C4" s="285"/>
      <c r="D4" s="285"/>
      <c r="E4" s="285"/>
      <c r="F4" s="285"/>
    </row>
    <row r="5" spans="1:6" x14ac:dyDescent="0.2">
      <c r="A5" s="147"/>
      <c r="B5" s="147" t="s">
        <v>186</v>
      </c>
      <c r="C5" s="285"/>
      <c r="D5" s="285"/>
      <c r="E5" s="285"/>
      <c r="F5" s="285"/>
    </row>
    <row r="6" spans="1:6" x14ac:dyDescent="0.2">
      <c r="A6" s="147" t="s">
        <v>167</v>
      </c>
      <c r="B6" s="285"/>
      <c r="C6" s="285"/>
      <c r="D6" s="285"/>
      <c r="E6" s="285"/>
      <c r="F6" s="285"/>
    </row>
    <row r="7" spans="1:6" x14ac:dyDescent="0.2">
      <c r="A7" s="147" t="s">
        <v>188</v>
      </c>
      <c r="B7" s="147" t="s">
        <v>158</v>
      </c>
      <c r="C7" s="285"/>
      <c r="D7" s="285"/>
      <c r="E7" s="285"/>
      <c r="F7" s="285"/>
    </row>
    <row r="8" spans="1:6" x14ac:dyDescent="0.2">
      <c r="A8" s="147"/>
      <c r="B8" s="147" t="s">
        <v>172</v>
      </c>
      <c r="C8" s="285"/>
      <c r="D8" s="285"/>
      <c r="E8" s="285"/>
      <c r="F8" s="285"/>
    </row>
    <row r="9" spans="1:6" x14ac:dyDescent="0.2">
      <c r="A9" s="147" t="s">
        <v>189</v>
      </c>
      <c r="B9" s="147" t="s">
        <v>176</v>
      </c>
      <c r="C9" s="285"/>
      <c r="D9" s="285"/>
      <c r="E9" s="285"/>
      <c r="F9" s="285"/>
    </row>
    <row r="10" spans="1:6" ht="15" x14ac:dyDescent="0.2">
      <c r="A10" s="146"/>
      <c r="B10" s="147" t="s">
        <v>157</v>
      </c>
      <c r="C10" s="285"/>
      <c r="D10" s="285"/>
      <c r="E10" s="285"/>
      <c r="F10" s="285"/>
    </row>
    <row r="11" spans="1:6" ht="15" x14ac:dyDescent="0.2">
      <c r="A11" s="146"/>
      <c r="B11" s="147" t="s">
        <v>199</v>
      </c>
      <c r="C11" s="285"/>
      <c r="D11" s="285"/>
      <c r="E11" s="285"/>
      <c r="F11" s="285"/>
    </row>
    <row r="12" spans="1:6" ht="15" x14ac:dyDescent="0.2">
      <c r="A12" s="146"/>
      <c r="B12" s="147" t="s">
        <v>166</v>
      </c>
      <c r="C12" s="285"/>
      <c r="D12" s="285"/>
      <c r="E12" s="285"/>
      <c r="F12" s="285"/>
    </row>
    <row r="13" spans="1:6" s="286" customFormat="1" x14ac:dyDescent="0.2">
      <c r="A13" s="287"/>
      <c r="B13" s="284" t="s">
        <v>171</v>
      </c>
    </row>
    <row r="14" spans="1:6" x14ac:dyDescent="0.2">
      <c r="A14" s="147" t="s">
        <v>190</v>
      </c>
      <c r="B14" s="147" t="s">
        <v>177</v>
      </c>
      <c r="C14" s="285"/>
      <c r="D14" s="285"/>
      <c r="E14" s="285"/>
      <c r="F14" s="285"/>
    </row>
    <row r="15" spans="1:6" x14ac:dyDescent="0.2">
      <c r="A15" s="147" t="s">
        <v>191</v>
      </c>
      <c r="B15" s="147" t="s">
        <v>173</v>
      </c>
      <c r="C15" s="285"/>
      <c r="D15" s="285"/>
      <c r="E15" s="285"/>
      <c r="F15" s="285"/>
    </row>
    <row r="16" spans="1:6" x14ac:dyDescent="0.2">
      <c r="A16" s="147"/>
      <c r="B16" s="147" t="s">
        <v>168</v>
      </c>
      <c r="C16" s="285"/>
      <c r="D16" s="285"/>
      <c r="E16" s="285"/>
      <c r="F16" s="285"/>
    </row>
    <row r="17" spans="1:6" x14ac:dyDescent="0.2">
      <c r="A17" s="147"/>
      <c r="B17" s="147" t="s">
        <v>169</v>
      </c>
      <c r="C17" s="285"/>
      <c r="D17" s="285"/>
      <c r="E17" s="285"/>
      <c r="F17" s="285"/>
    </row>
    <row r="18" spans="1:6" x14ac:dyDescent="0.2">
      <c r="A18" s="147"/>
      <c r="B18" s="147" t="s">
        <v>174</v>
      </c>
      <c r="C18" s="285"/>
      <c r="D18" s="285"/>
      <c r="E18" s="285"/>
      <c r="F18" s="285"/>
    </row>
    <row r="19" spans="1:6" x14ac:dyDescent="0.2">
      <c r="A19" s="147"/>
      <c r="B19" s="147" t="s">
        <v>175</v>
      </c>
      <c r="C19" s="285"/>
      <c r="D19" s="285"/>
      <c r="E19" s="285"/>
      <c r="F19" s="285"/>
    </row>
    <row r="20" spans="1:6" x14ac:dyDescent="0.2">
      <c r="A20" s="147" t="s">
        <v>167</v>
      </c>
      <c r="B20" s="147"/>
      <c r="C20" s="285"/>
      <c r="D20" s="285"/>
      <c r="E20" s="285"/>
      <c r="F20" s="285"/>
    </row>
    <row r="21" spans="1:6" x14ac:dyDescent="0.2">
      <c r="A21" s="147" t="s">
        <v>192</v>
      </c>
      <c r="B21" s="147" t="s">
        <v>178</v>
      </c>
      <c r="C21" s="285"/>
      <c r="D21" s="285"/>
      <c r="E21" s="285"/>
      <c r="F21" s="285"/>
    </row>
    <row r="22" spans="1:6" x14ac:dyDescent="0.2">
      <c r="A22" s="147" t="s">
        <v>193</v>
      </c>
      <c r="B22" s="147" t="s">
        <v>179</v>
      </c>
      <c r="C22" s="285"/>
      <c r="D22" s="285"/>
      <c r="E22" s="285"/>
      <c r="F22" s="285"/>
    </row>
    <row r="23" spans="1:6" x14ac:dyDescent="0.2">
      <c r="A23" s="147" t="s">
        <v>194</v>
      </c>
      <c r="B23" s="147" t="s">
        <v>180</v>
      </c>
      <c r="C23" s="285"/>
      <c r="D23" s="285"/>
      <c r="E23" s="285"/>
      <c r="F23" s="285"/>
    </row>
    <row r="24" spans="1:6" x14ac:dyDescent="0.2">
      <c r="A24" s="147"/>
      <c r="B24" s="147" t="s">
        <v>181</v>
      </c>
      <c r="C24" s="285"/>
      <c r="D24" s="285"/>
      <c r="E24" s="285"/>
      <c r="F24" s="285"/>
    </row>
    <row r="25" spans="1:6" x14ac:dyDescent="0.2">
      <c r="A25" s="147" t="s">
        <v>195</v>
      </c>
      <c r="B25" s="147" t="s">
        <v>182</v>
      </c>
      <c r="C25" s="285"/>
      <c r="D25" s="285"/>
      <c r="E25" s="285"/>
      <c r="F25" s="285"/>
    </row>
    <row r="26" spans="1:6" x14ac:dyDescent="0.2">
      <c r="A26" s="147"/>
      <c r="B26" s="147" t="s">
        <v>170</v>
      </c>
      <c r="C26" s="285"/>
      <c r="D26" s="285"/>
      <c r="E26" s="285"/>
      <c r="F26" s="285"/>
    </row>
    <row r="27" spans="1:6" x14ac:dyDescent="0.2">
      <c r="A27" s="147"/>
      <c r="B27" s="147" t="s">
        <v>183</v>
      </c>
      <c r="C27" s="285"/>
      <c r="D27" s="285"/>
      <c r="E27" s="285"/>
      <c r="F27" s="285"/>
    </row>
    <row r="28" spans="1:6" x14ac:dyDescent="0.2">
      <c r="A28" s="147" t="s">
        <v>167</v>
      </c>
      <c r="B28" s="147"/>
      <c r="C28" s="285"/>
      <c r="D28" s="285"/>
      <c r="E28" s="285"/>
      <c r="F28" s="285"/>
    </row>
    <row r="29" spans="1:6" x14ac:dyDescent="0.2">
      <c r="A29" s="147" t="s">
        <v>196</v>
      </c>
      <c r="B29" s="147" t="s">
        <v>184</v>
      </c>
      <c r="C29" s="285"/>
      <c r="D29" s="285"/>
      <c r="E29" s="285"/>
      <c r="F29" s="285"/>
    </row>
    <row r="30" spans="1:6" x14ac:dyDescent="0.2">
      <c r="A30" s="147"/>
      <c r="B30" s="147" t="s">
        <v>185</v>
      </c>
      <c r="C30" s="285"/>
      <c r="D30" s="285"/>
      <c r="E30" s="285"/>
      <c r="F30" s="285"/>
    </row>
    <row r="31" spans="1:6" x14ac:dyDescent="0.2">
      <c r="A31" s="147"/>
      <c r="B31" s="147"/>
    </row>
    <row r="32" spans="1:6" x14ac:dyDescent="0.2">
      <c r="A32" s="165" t="s">
        <v>207</v>
      </c>
    </row>
  </sheetData>
  <hyperlinks>
    <hyperlink ref="B13" r:id="rId1" display="mailto:info@udenarchief.nl"/>
  </hyperlinks>
  <pageMargins left="0.39370078740157483" right="0.31496062992125984" top="0.74803149606299213" bottom="0.74803149606299213" header="0.31496062992125984" footer="0.31496062992125984"/>
  <pageSetup paperSize="9" orientation="portrait" horizontalDpi="4294967293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selection activeCell="A2" sqref="A2"/>
    </sheetView>
  </sheetViews>
  <sheetFormatPr defaultRowHeight="15" x14ac:dyDescent="0.2"/>
  <cols>
    <col min="1" max="1" width="20.85546875" style="197" customWidth="1"/>
    <col min="2" max="23" width="6.7109375" style="197" customWidth="1"/>
    <col min="24" max="16384" width="9.140625" style="197"/>
  </cols>
  <sheetData>
    <row r="1" spans="1:23" ht="20.100000000000001" customHeight="1" x14ac:dyDescent="0.2">
      <c r="A1" s="19" t="str">
        <f>Start!C5</f>
        <v>Recreatieclub Tiona</v>
      </c>
      <c r="B1" s="201"/>
      <c r="C1" s="203"/>
      <c r="D1" s="201"/>
      <c r="E1" s="201" t="str">
        <f>Start!C6</f>
        <v>Competitie Driebanden klein</v>
      </c>
      <c r="F1" s="201"/>
      <c r="G1" s="201"/>
      <c r="H1" s="201"/>
      <c r="I1" s="201"/>
      <c r="J1" s="201"/>
      <c r="K1" s="201" t="str">
        <f>Start!C7</f>
        <v>Seizoen 2017-2018</v>
      </c>
      <c r="L1" s="20"/>
      <c r="M1" s="20"/>
      <c r="N1" s="20"/>
      <c r="O1" s="20" t="s">
        <v>121</v>
      </c>
      <c r="P1" s="201"/>
      <c r="Q1" s="201"/>
      <c r="R1" s="201"/>
      <c r="S1" s="201"/>
      <c r="T1" s="201"/>
      <c r="U1" s="201"/>
      <c r="V1" s="201"/>
      <c r="W1" s="202"/>
    </row>
    <row r="2" spans="1:23" s="198" customFormat="1" ht="20.100000000000001" customHeight="1" x14ac:dyDescent="0.2">
      <c r="A2" s="220"/>
      <c r="B2" s="220" t="s">
        <v>162</v>
      </c>
      <c r="C2" s="204" t="s">
        <v>17</v>
      </c>
      <c r="D2" s="204" t="s">
        <v>126</v>
      </c>
      <c r="E2" s="204" t="s">
        <v>127</v>
      </c>
      <c r="F2" s="204" t="s">
        <v>128</v>
      </c>
      <c r="G2" s="204" t="s">
        <v>129</v>
      </c>
      <c r="H2" s="204" t="s">
        <v>130</v>
      </c>
      <c r="I2" s="204" t="s">
        <v>131</v>
      </c>
      <c r="J2" s="204" t="s">
        <v>132</v>
      </c>
      <c r="K2" s="204" t="s">
        <v>133</v>
      </c>
      <c r="L2" s="204" t="s">
        <v>134</v>
      </c>
      <c r="M2" s="204" t="s">
        <v>135</v>
      </c>
      <c r="N2" s="204" t="s">
        <v>136</v>
      </c>
      <c r="O2" s="204" t="s">
        <v>137</v>
      </c>
      <c r="P2" s="204" t="s">
        <v>138</v>
      </c>
      <c r="Q2" s="204" t="s">
        <v>139</v>
      </c>
      <c r="R2" s="204" t="s">
        <v>140</v>
      </c>
      <c r="S2" s="204" t="s">
        <v>141</v>
      </c>
      <c r="T2" s="204" t="s">
        <v>142</v>
      </c>
      <c r="U2" s="204" t="s">
        <v>143</v>
      </c>
      <c r="V2" s="204" t="s">
        <v>144</v>
      </c>
      <c r="W2" s="204" t="s">
        <v>145</v>
      </c>
    </row>
    <row r="3" spans="1:23" ht="20.100000000000001" customHeight="1" x14ac:dyDescent="0.2">
      <c r="A3" s="220" t="str">
        <f>Start!C23</f>
        <v>Peter van Alderen</v>
      </c>
      <c r="B3" s="275">
        <f>COUNT(D3:W3)</f>
        <v>0</v>
      </c>
      <c r="C3" s="205">
        <f t="shared" ref="C3:C23" si="0">SUM(D3:W3)</f>
        <v>0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</row>
    <row r="4" spans="1:23" ht="20.100000000000001" customHeight="1" x14ac:dyDescent="0.2">
      <c r="A4" s="220" t="str">
        <f>Start!C24</f>
        <v>Henk Baron</v>
      </c>
      <c r="B4" s="275">
        <f t="shared" ref="B4:B22" si="1">COUNT(D4:W4)</f>
        <v>0</v>
      </c>
      <c r="C4" s="205">
        <f t="shared" si="0"/>
        <v>0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</row>
    <row r="5" spans="1:23" ht="20.100000000000001" customHeight="1" x14ac:dyDescent="0.2">
      <c r="A5" s="220" t="str">
        <f>Start!C25</f>
        <v>Cor vd Berg</v>
      </c>
      <c r="B5" s="275">
        <f t="shared" si="1"/>
        <v>0</v>
      </c>
      <c r="C5" s="205">
        <f t="shared" si="0"/>
        <v>0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</row>
    <row r="6" spans="1:23" ht="20.100000000000001" customHeight="1" x14ac:dyDescent="0.2">
      <c r="A6" s="220" t="str">
        <f>Start!C26</f>
        <v>Daan Bergink</v>
      </c>
      <c r="B6" s="275">
        <f t="shared" si="1"/>
        <v>0</v>
      </c>
      <c r="C6" s="205">
        <f t="shared" si="0"/>
        <v>0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</row>
    <row r="7" spans="1:23" ht="20.100000000000001" customHeight="1" x14ac:dyDescent="0.2">
      <c r="A7" s="220" t="str">
        <f>Start!C27</f>
        <v>Luciën Bressers</v>
      </c>
      <c r="B7" s="275">
        <f t="shared" si="1"/>
        <v>0</v>
      </c>
      <c r="C7" s="205">
        <f t="shared" si="0"/>
        <v>0</v>
      </c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</row>
    <row r="8" spans="1:23" ht="20.100000000000001" customHeight="1" x14ac:dyDescent="0.2">
      <c r="A8" s="220" t="str">
        <f>Start!C28</f>
        <v>Harrie Hanegraaf</v>
      </c>
      <c r="B8" s="275">
        <f t="shared" si="1"/>
        <v>0</v>
      </c>
      <c r="C8" s="205">
        <f t="shared" si="0"/>
        <v>0</v>
      </c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</row>
    <row r="9" spans="1:23" ht="20.100000000000001" customHeight="1" x14ac:dyDescent="0.2">
      <c r="A9" s="220" t="str">
        <f>Start!C29</f>
        <v>Tonnie vd Oetelaar</v>
      </c>
      <c r="B9" s="275">
        <f t="shared" si="1"/>
        <v>0</v>
      </c>
      <c r="C9" s="205">
        <f t="shared" si="0"/>
        <v>0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</row>
    <row r="10" spans="1:23" ht="20.100000000000001" customHeight="1" x14ac:dyDescent="0.2">
      <c r="A10" s="220" t="str">
        <f>Start!C30</f>
        <v>Leo Pijnenburg</v>
      </c>
      <c r="B10" s="275">
        <f t="shared" si="1"/>
        <v>0</v>
      </c>
      <c r="C10" s="205">
        <f t="shared" si="0"/>
        <v>0</v>
      </c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</row>
    <row r="11" spans="1:23" ht="20.100000000000001" customHeight="1" x14ac:dyDescent="0.2">
      <c r="A11" s="220" t="str">
        <f>Start!C31</f>
        <v>Piet Smits</v>
      </c>
      <c r="B11" s="275">
        <f t="shared" si="1"/>
        <v>0</v>
      </c>
      <c r="C11" s="205">
        <f t="shared" si="0"/>
        <v>0</v>
      </c>
      <c r="D11" s="219"/>
      <c r="E11" s="219"/>
      <c r="F11" s="219"/>
      <c r="G11" s="219"/>
      <c r="H11" s="219"/>
      <c r="I11" s="219"/>
      <c r="J11" s="219"/>
      <c r="K11" s="272"/>
      <c r="L11" s="219"/>
      <c r="M11" s="219"/>
      <c r="N11" s="219"/>
      <c r="O11" s="272"/>
      <c r="P11" s="219"/>
      <c r="Q11" s="219"/>
      <c r="R11" s="219"/>
      <c r="S11" s="219"/>
      <c r="T11" s="219"/>
      <c r="U11" s="219"/>
      <c r="V11" s="219"/>
      <c r="W11" s="219"/>
    </row>
    <row r="12" spans="1:23" ht="20.100000000000001" customHeight="1" x14ac:dyDescent="0.2">
      <c r="A12" s="220" t="str">
        <f>Start!C32</f>
        <v>Frans vd Spank</v>
      </c>
      <c r="B12" s="275">
        <f t="shared" si="1"/>
        <v>0</v>
      </c>
      <c r="C12" s="205">
        <f t="shared" si="0"/>
        <v>0</v>
      </c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</row>
    <row r="13" spans="1:23" ht="20.100000000000001" customHeight="1" x14ac:dyDescent="0.2">
      <c r="A13" s="220" t="str">
        <f>Start!C33</f>
        <v>Patrick vd Spank</v>
      </c>
      <c r="B13" s="275">
        <f t="shared" si="1"/>
        <v>0</v>
      </c>
      <c r="C13" s="205">
        <f t="shared" si="0"/>
        <v>0</v>
      </c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</row>
    <row r="14" spans="1:23" ht="20.100000000000001" customHeight="1" x14ac:dyDescent="0.2">
      <c r="A14" s="220" t="str">
        <f>Start!C34</f>
        <v>Piet Theijssen</v>
      </c>
      <c r="B14" s="275">
        <f t="shared" si="1"/>
        <v>0</v>
      </c>
      <c r="C14" s="205">
        <f t="shared" si="0"/>
        <v>0</v>
      </c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</row>
    <row r="15" spans="1:23" ht="20.100000000000001" customHeight="1" x14ac:dyDescent="0.2">
      <c r="A15" s="220" t="str">
        <f>Start!C35</f>
        <v>William Verhoeven</v>
      </c>
      <c r="B15" s="275">
        <f t="shared" si="1"/>
        <v>0</v>
      </c>
      <c r="C15" s="205">
        <f t="shared" si="0"/>
        <v>0</v>
      </c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</row>
    <row r="16" spans="1:23" ht="20.100000000000001" customHeight="1" x14ac:dyDescent="0.2">
      <c r="A16" s="220" t="str">
        <f>Start!C36</f>
        <v>Jan Vloet</v>
      </c>
      <c r="B16" s="275">
        <f t="shared" si="1"/>
        <v>0</v>
      </c>
      <c r="C16" s="205">
        <f t="shared" si="0"/>
        <v>0</v>
      </c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</row>
    <row r="17" spans="1:23" ht="20.100000000000001" customHeight="1" x14ac:dyDescent="0.2">
      <c r="A17" s="220" t="str">
        <f>Start!C37</f>
        <v>Jo vd Hanenberg</v>
      </c>
      <c r="B17" s="275">
        <f t="shared" si="1"/>
        <v>0</v>
      </c>
      <c r="C17" s="205">
        <f t="shared" si="0"/>
        <v>0</v>
      </c>
      <c r="D17" s="219"/>
      <c r="E17" s="219"/>
      <c r="F17" s="219"/>
      <c r="G17" s="219"/>
      <c r="H17" s="219"/>
      <c r="I17" s="219"/>
      <c r="J17" s="219"/>
      <c r="K17" s="219"/>
      <c r="L17" s="272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</row>
    <row r="18" spans="1:23" ht="20.100000000000001" customHeight="1" x14ac:dyDescent="0.2">
      <c r="A18" s="220">
        <f>Start!C38</f>
        <v>0</v>
      </c>
      <c r="B18" s="275">
        <f t="shared" si="1"/>
        <v>0</v>
      </c>
      <c r="C18" s="205">
        <f t="shared" si="0"/>
        <v>0</v>
      </c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</row>
    <row r="19" spans="1:23" ht="20.100000000000001" customHeight="1" x14ac:dyDescent="0.2">
      <c r="A19" s="220">
        <f>Start!C39</f>
        <v>0</v>
      </c>
      <c r="B19" s="275">
        <f t="shared" si="1"/>
        <v>0</v>
      </c>
      <c r="C19" s="205">
        <f t="shared" si="0"/>
        <v>0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</row>
    <row r="20" spans="1:23" ht="20.100000000000001" customHeight="1" x14ac:dyDescent="0.2">
      <c r="A20" s="220">
        <f>Start!C40</f>
        <v>0</v>
      </c>
      <c r="B20" s="275">
        <f t="shared" si="1"/>
        <v>0</v>
      </c>
      <c r="C20" s="205">
        <f t="shared" si="0"/>
        <v>0</v>
      </c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</row>
    <row r="21" spans="1:23" ht="20.100000000000001" customHeight="1" x14ac:dyDescent="0.2">
      <c r="A21" s="220">
        <f>Start!C41</f>
        <v>0</v>
      </c>
      <c r="B21" s="275">
        <f t="shared" si="1"/>
        <v>0</v>
      </c>
      <c r="C21" s="205">
        <f t="shared" si="0"/>
        <v>0</v>
      </c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</row>
    <row r="22" spans="1:23" ht="20.100000000000001" customHeight="1" x14ac:dyDescent="0.2">
      <c r="A22" s="220">
        <f>Start!C42</f>
        <v>0</v>
      </c>
      <c r="B22" s="275">
        <f t="shared" si="1"/>
        <v>0</v>
      </c>
      <c r="C22" s="205">
        <f t="shared" si="0"/>
        <v>0</v>
      </c>
      <c r="D22" s="219"/>
      <c r="E22" s="219"/>
      <c r="F22" s="219"/>
      <c r="G22" s="219"/>
      <c r="H22" s="219"/>
      <c r="I22" s="272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</row>
    <row r="23" spans="1:23" ht="20.100000000000001" customHeight="1" x14ac:dyDescent="0.2">
      <c r="A23" s="208" t="s">
        <v>122</v>
      </c>
      <c r="B23" s="273"/>
      <c r="C23" s="207">
        <f t="shared" si="0"/>
        <v>0</v>
      </c>
      <c r="D23" s="207">
        <f t="shared" ref="D23:W23" si="2">SUM(D3:D22)/2</f>
        <v>0</v>
      </c>
      <c r="E23" s="207">
        <f t="shared" si="2"/>
        <v>0</v>
      </c>
      <c r="F23" s="207">
        <f t="shared" si="2"/>
        <v>0</v>
      </c>
      <c r="G23" s="207">
        <f t="shared" si="2"/>
        <v>0</v>
      </c>
      <c r="H23" s="207">
        <f t="shared" si="2"/>
        <v>0</v>
      </c>
      <c r="I23" s="207">
        <f t="shared" si="2"/>
        <v>0</v>
      </c>
      <c r="J23" s="207">
        <f t="shared" si="2"/>
        <v>0</v>
      </c>
      <c r="K23" s="207">
        <f t="shared" si="2"/>
        <v>0</v>
      </c>
      <c r="L23" s="207">
        <f t="shared" si="2"/>
        <v>0</v>
      </c>
      <c r="M23" s="207">
        <f t="shared" si="2"/>
        <v>0</v>
      </c>
      <c r="N23" s="207">
        <f t="shared" si="2"/>
        <v>0</v>
      </c>
      <c r="O23" s="207">
        <f t="shared" si="2"/>
        <v>0</v>
      </c>
      <c r="P23" s="207">
        <f t="shared" si="2"/>
        <v>0</v>
      </c>
      <c r="Q23" s="207">
        <f t="shared" si="2"/>
        <v>0</v>
      </c>
      <c r="R23" s="207">
        <f t="shared" si="2"/>
        <v>0</v>
      </c>
      <c r="S23" s="207">
        <f t="shared" si="2"/>
        <v>0</v>
      </c>
      <c r="T23" s="207">
        <f t="shared" si="2"/>
        <v>0</v>
      </c>
      <c r="U23" s="207">
        <f t="shared" si="2"/>
        <v>0</v>
      </c>
      <c r="V23" s="207">
        <f t="shared" si="2"/>
        <v>0</v>
      </c>
      <c r="W23" s="207">
        <f t="shared" si="2"/>
        <v>0</v>
      </c>
    </row>
    <row r="24" spans="1:23" ht="20.100000000000001" customHeight="1" x14ac:dyDescent="0.2">
      <c r="A24" s="206" t="s">
        <v>123</v>
      </c>
      <c r="B24" s="274"/>
      <c r="C24" s="200"/>
      <c r="D24" s="205">
        <f t="shared" ref="D24:W24" si="3">COUNT(D3:D22)</f>
        <v>0</v>
      </c>
      <c r="E24" s="205">
        <f t="shared" si="3"/>
        <v>0</v>
      </c>
      <c r="F24" s="205">
        <f t="shared" si="3"/>
        <v>0</v>
      </c>
      <c r="G24" s="205">
        <f t="shared" si="3"/>
        <v>0</v>
      </c>
      <c r="H24" s="205">
        <f t="shared" si="3"/>
        <v>0</v>
      </c>
      <c r="I24" s="205">
        <f t="shared" si="3"/>
        <v>0</v>
      </c>
      <c r="J24" s="205">
        <f t="shared" si="3"/>
        <v>0</v>
      </c>
      <c r="K24" s="205">
        <f t="shared" si="3"/>
        <v>0</v>
      </c>
      <c r="L24" s="205">
        <f t="shared" si="3"/>
        <v>0</v>
      </c>
      <c r="M24" s="205">
        <f t="shared" si="3"/>
        <v>0</v>
      </c>
      <c r="N24" s="205">
        <f t="shared" si="3"/>
        <v>0</v>
      </c>
      <c r="O24" s="205">
        <f t="shared" si="3"/>
        <v>0</v>
      </c>
      <c r="P24" s="205">
        <f t="shared" si="3"/>
        <v>0</v>
      </c>
      <c r="Q24" s="205">
        <f t="shared" si="3"/>
        <v>0</v>
      </c>
      <c r="R24" s="205">
        <f t="shared" si="3"/>
        <v>0</v>
      </c>
      <c r="S24" s="205">
        <f t="shared" si="3"/>
        <v>0</v>
      </c>
      <c r="T24" s="205">
        <f t="shared" si="3"/>
        <v>0</v>
      </c>
      <c r="U24" s="205">
        <f t="shared" si="3"/>
        <v>0</v>
      </c>
      <c r="V24" s="205">
        <f t="shared" si="3"/>
        <v>0</v>
      </c>
      <c r="W24" s="205">
        <f t="shared" si="3"/>
        <v>0</v>
      </c>
    </row>
    <row r="25" spans="1:23" ht="20.100000000000001" customHeight="1" x14ac:dyDescent="0.2">
      <c r="A25" s="199"/>
      <c r="B25" s="199"/>
    </row>
    <row r="26" spans="1:23" ht="20.100000000000001" customHeight="1" x14ac:dyDescent="0.2">
      <c r="A26" s="209" t="s">
        <v>161</v>
      </c>
      <c r="B26" s="209"/>
    </row>
  </sheetData>
  <pageMargins left="0.51181102362204722" right="0.51181102362204722" top="0.74803149606299213" bottom="0.74803149606299213" header="0.31496062992125984" footer="0.31496062992125984"/>
  <pageSetup paperSize="9" scale="82" orientation="landscape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/>
  </sheetViews>
  <sheetFormatPr defaultRowHeight="12.75" x14ac:dyDescent="0.2"/>
  <cols>
    <col min="1" max="1" width="150.7109375" customWidth="1"/>
  </cols>
  <sheetData>
    <row r="1" spans="1:1" ht="110.25" x14ac:dyDescent="2.0499999999999998">
      <c r="A1" s="66" t="str">
        <f>IF(Start!C23&gt;0,Start!C23,"")</f>
        <v>Peter van Alderen</v>
      </c>
    </row>
    <row r="2" spans="1:1" ht="39.950000000000003" customHeight="1" x14ac:dyDescent="2.0499999999999998">
      <c r="A2" s="67"/>
    </row>
    <row r="3" spans="1:1" ht="110.25" x14ac:dyDescent="2.0499999999999998">
      <c r="A3" s="66" t="str">
        <f>IF(Start!C24&gt;0,Start!C24,"")</f>
        <v>Henk Baron</v>
      </c>
    </row>
    <row r="4" spans="1:1" ht="39.950000000000003" customHeight="1" x14ac:dyDescent="2.0499999999999998">
      <c r="A4" s="66"/>
    </row>
    <row r="5" spans="1:1" ht="110.25" x14ac:dyDescent="2.0499999999999998">
      <c r="A5" s="66" t="str">
        <f>IF(Start!C25&gt;0,Start!C25,"")</f>
        <v>Cor vd Berg</v>
      </c>
    </row>
    <row r="6" spans="1:1" ht="39.950000000000003" customHeight="1" x14ac:dyDescent="2.0499999999999998">
      <c r="A6" s="66"/>
    </row>
    <row r="7" spans="1:1" ht="110.25" x14ac:dyDescent="2.0499999999999998">
      <c r="A7" s="66" t="str">
        <f>IF(Start!C26&gt;0,Start!C26,"")</f>
        <v>Daan Bergink</v>
      </c>
    </row>
    <row r="8" spans="1:1" ht="110.25" x14ac:dyDescent="2.0499999999999998">
      <c r="A8" s="66" t="str">
        <f>IF(Start!C27&gt;0,Start!C27,"")</f>
        <v>Luciën Bressers</v>
      </c>
    </row>
    <row r="9" spans="1:1" ht="39.950000000000003" customHeight="1" x14ac:dyDescent="2.0499999999999998">
      <c r="A9" s="66"/>
    </row>
    <row r="10" spans="1:1" ht="110.25" x14ac:dyDescent="2.0499999999999998">
      <c r="A10" s="66" t="str">
        <f>IF(Start!C28&gt;0,Start!C28,"")</f>
        <v>Harrie Hanegraaf</v>
      </c>
    </row>
    <row r="11" spans="1:1" ht="39.950000000000003" customHeight="1" x14ac:dyDescent="2.0499999999999998">
      <c r="A11" s="66"/>
    </row>
    <row r="12" spans="1:1" ht="110.25" x14ac:dyDescent="2.0499999999999998">
      <c r="A12" s="66" t="str">
        <f>IF(Start!C29&gt;0,Start!C29,"")</f>
        <v>Tonnie vd Oetelaar</v>
      </c>
    </row>
    <row r="13" spans="1:1" ht="39.950000000000003" customHeight="1" x14ac:dyDescent="2.0499999999999998">
      <c r="A13" s="66"/>
    </row>
    <row r="14" spans="1:1" ht="110.25" x14ac:dyDescent="2.0499999999999998">
      <c r="A14" s="66" t="str">
        <f>IF(Start!C30&gt;0,Start!C30,"")</f>
        <v>Leo Pijnenburg</v>
      </c>
    </row>
    <row r="15" spans="1:1" ht="110.25" x14ac:dyDescent="2.0499999999999998">
      <c r="A15" s="66" t="str">
        <f>IF(Start!C31&gt;0,Start!C31,"")</f>
        <v>Piet Smits</v>
      </c>
    </row>
    <row r="16" spans="1:1" ht="39.950000000000003" customHeight="1" x14ac:dyDescent="2.0499999999999998">
      <c r="A16" s="66"/>
    </row>
    <row r="17" spans="1:1" ht="110.25" x14ac:dyDescent="2.0499999999999998">
      <c r="A17" s="66" t="str">
        <f>IF(Start!C32&gt;0,Start!C32,"")</f>
        <v>Frans vd Spank</v>
      </c>
    </row>
    <row r="18" spans="1:1" ht="39.950000000000003" customHeight="1" x14ac:dyDescent="2.0499999999999998">
      <c r="A18" s="66"/>
    </row>
    <row r="19" spans="1:1" ht="110.25" x14ac:dyDescent="2.0499999999999998">
      <c r="A19" s="66" t="str">
        <f>IF(Start!C33&gt;0,Start!C33,"")</f>
        <v>Patrick vd Spank</v>
      </c>
    </row>
    <row r="20" spans="1:1" ht="39.950000000000003" customHeight="1" x14ac:dyDescent="2.0499999999999998">
      <c r="A20" s="66"/>
    </row>
    <row r="21" spans="1:1" ht="110.25" x14ac:dyDescent="2.0499999999999998">
      <c r="A21" s="66" t="str">
        <f>IF(Start!C34&gt;0,Start!C34,"")</f>
        <v>Piet Theijssen</v>
      </c>
    </row>
    <row r="22" spans="1:1" ht="110.25" x14ac:dyDescent="2.0499999999999998">
      <c r="A22" s="66" t="str">
        <f>IF(Start!C35&gt;0,Start!C35,"")</f>
        <v>William Verhoeven</v>
      </c>
    </row>
    <row r="23" spans="1:1" ht="39.950000000000003" customHeight="1" x14ac:dyDescent="2.0499999999999998">
      <c r="A23" s="66"/>
    </row>
    <row r="24" spans="1:1" ht="110.25" x14ac:dyDescent="2.0499999999999998">
      <c r="A24" s="66" t="str">
        <f>IF(Start!C36&gt;0,Start!C36,"")</f>
        <v>Jan Vloet</v>
      </c>
    </row>
    <row r="25" spans="1:1" ht="39.950000000000003" customHeight="1" x14ac:dyDescent="2.0499999999999998">
      <c r="A25" s="66"/>
    </row>
    <row r="26" spans="1:1" ht="110.25" x14ac:dyDescent="2.0499999999999998">
      <c r="A26" s="66" t="str">
        <f>IF(Start!C37&gt;0,Start!C37,"")</f>
        <v>Jo vd Hanenberg</v>
      </c>
    </row>
    <row r="27" spans="1:1" ht="39.950000000000003" customHeight="1" x14ac:dyDescent="2.0499999999999998">
      <c r="A27" s="66"/>
    </row>
    <row r="28" spans="1:1" ht="110.25" x14ac:dyDescent="2.0499999999999998">
      <c r="A28" s="66" t="str">
        <f>IF(Start!C38&gt;0,Start!C38,"")</f>
        <v/>
      </c>
    </row>
    <row r="29" spans="1:1" ht="110.25" x14ac:dyDescent="2.0499999999999998">
      <c r="A29" s="66" t="str">
        <f>IF(Start!C39&gt;0,Start!C39,"")</f>
        <v/>
      </c>
    </row>
    <row r="30" spans="1:1" ht="39.950000000000003" customHeight="1" x14ac:dyDescent="2.0499999999999998">
      <c r="A30" s="66"/>
    </row>
    <row r="31" spans="1:1" ht="110.25" x14ac:dyDescent="2.0499999999999998">
      <c r="A31" s="66" t="str">
        <f>IF(Start!C40&gt;0,Start!C40,"")</f>
        <v/>
      </c>
    </row>
    <row r="32" spans="1:1" ht="39.950000000000003" customHeight="1" x14ac:dyDescent="2.0499999999999998">
      <c r="A32" s="66"/>
    </row>
    <row r="33" spans="1:1" ht="110.25" x14ac:dyDescent="2.0499999999999998">
      <c r="A33" s="66" t="str">
        <f>IF(Start!C41&gt;0,Start!C41,"")</f>
        <v/>
      </c>
    </row>
    <row r="34" spans="1:1" ht="39.950000000000003" customHeight="1" x14ac:dyDescent="2.0499999999999998">
      <c r="A34" s="66"/>
    </row>
    <row r="35" spans="1:1" ht="110.25" x14ac:dyDescent="2.0499999999999998">
      <c r="A35" s="66" t="str">
        <f>IF(Start!C42&gt;0,Start!C42,"")</f>
        <v/>
      </c>
    </row>
  </sheetData>
  <sheetProtection sheet="1" objects="1" scenarios="1"/>
  <phoneticPr fontId="0" type="noConversion"/>
  <pageMargins left="0.39370078740157483" right="0.39370078740157483" top="0.39370078740157483" bottom="0.19685039370078741" header="0.51181102362204722" footer="0.51181102362204722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F12" sqref="F12"/>
    </sheetView>
  </sheetViews>
  <sheetFormatPr defaultRowHeight="12.75" x14ac:dyDescent="0.2"/>
  <cols>
    <col min="1" max="1" width="7.140625" style="34" customWidth="1"/>
    <col min="2" max="2" width="22.7109375" customWidth="1"/>
    <col min="3" max="3" width="7.85546875" customWidth="1"/>
    <col min="4" max="4" width="12.7109375" customWidth="1"/>
    <col min="5" max="5" width="18.7109375" customWidth="1"/>
    <col min="6" max="6" width="27.7109375" customWidth="1"/>
  </cols>
  <sheetData>
    <row r="1" spans="1:6" ht="15" customHeight="1" x14ac:dyDescent="0.2">
      <c r="A1" s="13"/>
      <c r="B1" s="14"/>
      <c r="C1" s="14"/>
      <c r="D1" s="14"/>
      <c r="E1" s="14"/>
      <c r="F1" s="15"/>
    </row>
    <row r="2" spans="1:6" ht="24.95" customHeight="1" x14ac:dyDescent="0.3">
      <c r="A2" s="16"/>
      <c r="C2" s="64" t="str">
        <f>Start!C5</f>
        <v>Recreatieclub Tiona</v>
      </c>
      <c r="D2" s="17"/>
      <c r="E2" s="17"/>
      <c r="F2" s="18"/>
    </row>
    <row r="3" spans="1:6" ht="24.95" customHeight="1" x14ac:dyDescent="0.3">
      <c r="A3" s="16"/>
      <c r="C3" s="64" t="str">
        <f>Start!C6</f>
        <v>Competitie Driebanden klein</v>
      </c>
      <c r="D3" s="17"/>
      <c r="E3" s="17"/>
      <c r="F3" s="18"/>
    </row>
    <row r="4" spans="1:6" ht="24.95" customHeight="1" x14ac:dyDescent="0.3">
      <c r="A4" s="16"/>
      <c r="C4" s="64" t="str">
        <f>Start!C7</f>
        <v>Seizoen 2017-2018</v>
      </c>
      <c r="D4" s="17"/>
      <c r="E4" s="17"/>
      <c r="F4" s="18"/>
    </row>
    <row r="5" spans="1:6" ht="24.95" customHeight="1" x14ac:dyDescent="0.3">
      <c r="A5" s="16"/>
      <c r="C5" s="64"/>
      <c r="D5" s="17"/>
      <c r="E5" s="17"/>
      <c r="F5" s="18"/>
    </row>
    <row r="6" spans="1:6" ht="24.95" customHeight="1" x14ac:dyDescent="0.2">
      <c r="A6" s="268"/>
      <c r="B6" s="269" t="s">
        <v>159</v>
      </c>
      <c r="C6" s="270" t="s">
        <v>160</v>
      </c>
      <c r="D6" s="404">
        <f>Uitslagen!C6</f>
        <v>43131</v>
      </c>
      <c r="E6" s="405"/>
      <c r="F6" s="271" t="s">
        <v>124</v>
      </c>
    </row>
    <row r="7" spans="1:6" ht="30" customHeight="1" x14ac:dyDescent="0.2">
      <c r="A7" s="336" t="s">
        <v>212</v>
      </c>
      <c r="B7" s="337"/>
      <c r="C7" s="338"/>
      <c r="D7" s="338"/>
      <c r="E7" s="374"/>
      <c r="F7" s="362" t="s">
        <v>248</v>
      </c>
    </row>
    <row r="8" spans="1:6" ht="30" customHeight="1" x14ac:dyDescent="0.2">
      <c r="A8" s="336" t="s">
        <v>227</v>
      </c>
      <c r="B8" s="371"/>
      <c r="C8" s="367"/>
      <c r="D8" s="338"/>
      <c r="E8" s="374"/>
      <c r="F8" s="320"/>
    </row>
    <row r="9" spans="1:6" ht="30" customHeight="1" x14ac:dyDescent="0.2">
      <c r="A9" s="336" t="s">
        <v>213</v>
      </c>
      <c r="B9" s="337"/>
      <c r="C9" s="338"/>
      <c r="D9" s="338"/>
      <c r="E9" s="373"/>
      <c r="F9" s="359" t="s">
        <v>210</v>
      </c>
    </row>
    <row r="10" spans="1:6" ht="30" customHeight="1" x14ac:dyDescent="0.2">
      <c r="A10" s="336" t="s">
        <v>214</v>
      </c>
      <c r="B10" s="337"/>
      <c r="C10" s="338"/>
      <c r="D10" s="338"/>
      <c r="E10" s="372"/>
      <c r="F10" s="319" t="s">
        <v>235</v>
      </c>
    </row>
    <row r="11" spans="1:6" ht="30" customHeight="1" x14ac:dyDescent="0.2">
      <c r="A11" s="336" t="s">
        <v>215</v>
      </c>
      <c r="B11" s="337"/>
      <c r="C11" s="338"/>
      <c r="D11" s="338"/>
      <c r="E11" s="372"/>
      <c r="F11" s="362" t="s">
        <v>250</v>
      </c>
    </row>
    <row r="12" spans="1:6" ht="30" customHeight="1" x14ac:dyDescent="0.2">
      <c r="A12" s="336" t="s">
        <v>216</v>
      </c>
      <c r="B12" s="337"/>
      <c r="C12" s="338"/>
      <c r="D12" s="338"/>
      <c r="E12" s="372"/>
      <c r="F12" s="366"/>
    </row>
    <row r="13" spans="1:6" ht="30" customHeight="1" x14ac:dyDescent="0.2">
      <c r="A13" s="336" t="s">
        <v>217</v>
      </c>
      <c r="B13" s="337"/>
      <c r="C13" s="338"/>
      <c r="D13" s="338"/>
      <c r="E13" s="372"/>
      <c r="F13" s="364"/>
    </row>
    <row r="14" spans="1:6" ht="30" customHeight="1" x14ac:dyDescent="0.2">
      <c r="A14" s="336" t="s">
        <v>218</v>
      </c>
      <c r="B14" s="337"/>
      <c r="C14" s="338"/>
      <c r="D14" s="338"/>
      <c r="E14" s="372"/>
      <c r="F14" s="365"/>
    </row>
    <row r="15" spans="1:6" ht="30" customHeight="1" x14ac:dyDescent="0.2">
      <c r="A15" s="336" t="s">
        <v>219</v>
      </c>
      <c r="B15" s="337"/>
      <c r="C15" s="338"/>
      <c r="D15" s="338"/>
      <c r="E15" s="372"/>
      <c r="F15" s="360"/>
    </row>
    <row r="16" spans="1:6" ht="30" customHeight="1" x14ac:dyDescent="0.2">
      <c r="A16" s="336" t="s">
        <v>220</v>
      </c>
      <c r="B16" s="337"/>
      <c r="C16" s="338"/>
      <c r="D16" s="338"/>
      <c r="E16" s="372"/>
      <c r="F16" s="360"/>
    </row>
    <row r="17" spans="1:6" ht="30" customHeight="1" x14ac:dyDescent="0.2">
      <c r="A17" s="336" t="s">
        <v>221</v>
      </c>
      <c r="B17" s="337"/>
      <c r="C17" s="338"/>
      <c r="D17" s="338"/>
      <c r="E17" s="372"/>
      <c r="F17" s="361"/>
    </row>
    <row r="18" spans="1:6" ht="30" customHeight="1" x14ac:dyDescent="0.2">
      <c r="A18" s="336" t="s">
        <v>222</v>
      </c>
      <c r="B18" s="337"/>
      <c r="C18" s="338"/>
      <c r="D18" s="338"/>
      <c r="E18" s="372"/>
      <c r="F18" s="342"/>
    </row>
    <row r="19" spans="1:6" ht="30" customHeight="1" x14ac:dyDescent="0.2">
      <c r="A19" s="336" t="s">
        <v>223</v>
      </c>
      <c r="B19" s="337"/>
      <c r="C19" s="338"/>
      <c r="D19" s="338"/>
      <c r="E19" s="372"/>
      <c r="F19" s="342"/>
    </row>
    <row r="20" spans="1:6" ht="30" customHeight="1" x14ac:dyDescent="0.2">
      <c r="A20" s="336" t="s">
        <v>224</v>
      </c>
      <c r="B20" s="337"/>
      <c r="C20" s="338"/>
      <c r="D20" s="338"/>
      <c r="E20" s="372"/>
      <c r="F20" s="342"/>
    </row>
    <row r="21" spans="1:6" ht="30" customHeight="1" x14ac:dyDescent="0.2">
      <c r="A21" s="336" t="s">
        <v>225</v>
      </c>
      <c r="B21" s="337"/>
      <c r="C21" s="338"/>
      <c r="D21" s="338"/>
      <c r="E21" s="373"/>
      <c r="F21" s="343"/>
    </row>
    <row r="22" spans="1:6" ht="30" customHeight="1" x14ac:dyDescent="0.2">
      <c r="A22" s="336" t="s">
        <v>226</v>
      </c>
      <c r="B22" s="337"/>
      <c r="C22" s="338"/>
      <c r="D22" s="338"/>
      <c r="E22" s="373"/>
      <c r="F22" s="359"/>
    </row>
    <row r="23" spans="1:6" ht="30" customHeight="1" x14ac:dyDescent="0.2">
      <c r="A23" s="336"/>
      <c r="B23" s="337"/>
      <c r="C23" s="338"/>
      <c r="D23" s="338"/>
      <c r="E23" s="369"/>
      <c r="F23" s="406" t="s">
        <v>236</v>
      </c>
    </row>
    <row r="24" spans="1:6" ht="30" customHeight="1" x14ac:dyDescent="0.2">
      <c r="A24" s="336"/>
      <c r="B24" s="337"/>
      <c r="C24" s="338"/>
      <c r="D24" s="338"/>
      <c r="E24" s="369"/>
      <c r="F24" s="407"/>
    </row>
    <row r="25" spans="1:6" ht="30" customHeight="1" x14ac:dyDescent="0.2">
      <c r="A25" s="336"/>
      <c r="B25" s="337"/>
      <c r="C25" s="338"/>
      <c r="D25" s="338"/>
      <c r="E25" s="369"/>
      <c r="F25" s="408" t="s">
        <v>249</v>
      </c>
    </row>
    <row r="26" spans="1:6" ht="30" customHeight="1" x14ac:dyDescent="0.2">
      <c r="A26" s="336"/>
      <c r="B26" s="337"/>
      <c r="C26" s="338"/>
      <c r="D26" s="338"/>
      <c r="E26" s="369"/>
      <c r="F26" s="409"/>
    </row>
    <row r="27" spans="1:6" ht="30" customHeight="1" x14ac:dyDescent="0.2">
      <c r="A27" s="321"/>
      <c r="B27" s="337"/>
      <c r="C27" s="339"/>
      <c r="D27" s="368"/>
      <c r="E27" s="370"/>
      <c r="F27" s="410"/>
    </row>
  </sheetData>
  <mergeCells count="3">
    <mergeCell ref="D6:E6"/>
    <mergeCell ref="F23:F24"/>
    <mergeCell ref="F25:F27"/>
  </mergeCells>
  <pageMargins left="0.39370078740157483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44"/>
  <sheetViews>
    <sheetView workbookViewId="0">
      <selection activeCell="B4" sqref="B4"/>
    </sheetView>
  </sheetViews>
  <sheetFormatPr defaultRowHeight="12.75" x14ac:dyDescent="0.2"/>
  <cols>
    <col min="1" max="6" width="7.7109375" customWidth="1"/>
    <col min="7" max="7" width="6.7109375" customWidth="1"/>
    <col min="8" max="13" width="7.7109375" customWidth="1"/>
  </cols>
  <sheetData>
    <row r="1" spans="1:249" ht="24.95" customHeight="1" x14ac:dyDescent="0.2">
      <c r="A1" s="155"/>
      <c r="B1" s="411" t="s">
        <v>110</v>
      </c>
      <c r="C1" s="411"/>
      <c r="D1" s="411"/>
      <c r="E1" s="411"/>
      <c r="F1" s="412"/>
      <c r="G1" s="154"/>
      <c r="H1" s="155"/>
      <c r="I1" s="411" t="str">
        <f>B1</f>
        <v>Recreatieclub TIONA</v>
      </c>
      <c r="J1" s="411"/>
      <c r="K1" s="411"/>
      <c r="L1" s="411"/>
      <c r="M1" s="412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  <c r="CM1" s="148"/>
      <c r="CN1" s="148"/>
      <c r="CO1" s="148"/>
      <c r="CP1" s="148"/>
      <c r="CQ1" s="148"/>
      <c r="CR1" s="148"/>
      <c r="CS1" s="148"/>
      <c r="CT1" s="148"/>
      <c r="CU1" s="148"/>
      <c r="CV1" s="148"/>
      <c r="CW1" s="148"/>
      <c r="CX1" s="148"/>
      <c r="CY1" s="148"/>
      <c r="CZ1" s="148"/>
      <c r="DA1" s="148"/>
      <c r="DB1" s="148"/>
      <c r="DC1" s="148"/>
      <c r="DD1" s="148"/>
      <c r="DE1" s="148"/>
      <c r="DF1" s="148"/>
      <c r="DG1" s="148"/>
      <c r="DH1" s="148"/>
      <c r="DI1" s="148"/>
      <c r="DJ1" s="148"/>
      <c r="DK1" s="148"/>
      <c r="DL1" s="148"/>
      <c r="DM1" s="148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  <c r="ED1" s="148"/>
      <c r="EE1" s="148"/>
      <c r="EF1" s="148"/>
      <c r="EG1" s="148"/>
      <c r="EH1" s="148"/>
      <c r="EI1" s="148"/>
      <c r="EJ1" s="148"/>
      <c r="EK1" s="148"/>
      <c r="EL1" s="148"/>
      <c r="EM1" s="148"/>
      <c r="EN1" s="148"/>
      <c r="EO1" s="148"/>
      <c r="EP1" s="148"/>
      <c r="EQ1" s="148"/>
      <c r="ER1" s="148"/>
      <c r="ES1" s="148"/>
      <c r="ET1" s="148"/>
      <c r="EU1" s="148"/>
      <c r="EV1" s="148"/>
      <c r="EW1" s="148"/>
      <c r="EX1" s="148"/>
      <c r="EY1" s="148"/>
      <c r="EZ1" s="148"/>
      <c r="FA1" s="148"/>
      <c r="FB1" s="148"/>
      <c r="FC1" s="148"/>
      <c r="FD1" s="148"/>
      <c r="FE1" s="148"/>
      <c r="FF1" s="148"/>
      <c r="FG1" s="148"/>
      <c r="FH1" s="148"/>
      <c r="FI1" s="148"/>
      <c r="FJ1" s="148"/>
      <c r="FK1" s="148"/>
      <c r="FL1" s="148"/>
      <c r="FM1" s="148"/>
      <c r="FN1" s="148"/>
      <c r="FO1" s="148"/>
      <c r="FP1" s="148"/>
      <c r="FQ1" s="148"/>
      <c r="FR1" s="148"/>
      <c r="FS1" s="148"/>
      <c r="FT1" s="148"/>
      <c r="FU1" s="148"/>
      <c r="FV1" s="148"/>
      <c r="FW1" s="148"/>
      <c r="FX1" s="148"/>
      <c r="FY1" s="148"/>
      <c r="FZ1" s="148"/>
      <c r="GA1" s="148"/>
      <c r="GB1" s="148"/>
      <c r="GC1" s="148"/>
      <c r="GD1" s="148"/>
      <c r="GE1" s="148"/>
      <c r="GF1" s="148"/>
      <c r="GG1" s="148"/>
      <c r="GH1" s="148"/>
      <c r="GI1" s="148"/>
      <c r="GJ1" s="148"/>
      <c r="GK1" s="148"/>
      <c r="GL1" s="148"/>
      <c r="GM1" s="148"/>
      <c r="GN1" s="148"/>
      <c r="GO1" s="148"/>
      <c r="GP1" s="148"/>
      <c r="GQ1" s="148"/>
      <c r="GR1" s="148"/>
      <c r="GS1" s="148"/>
      <c r="GT1" s="148"/>
      <c r="GU1" s="148"/>
      <c r="GV1" s="148"/>
      <c r="GW1" s="148"/>
      <c r="GX1" s="148"/>
      <c r="GY1" s="148"/>
      <c r="GZ1" s="148"/>
      <c r="HA1" s="148"/>
      <c r="HB1" s="148"/>
      <c r="HC1" s="148"/>
      <c r="HD1" s="148"/>
      <c r="HE1" s="148"/>
      <c r="HF1" s="148"/>
      <c r="HG1" s="148"/>
      <c r="HH1" s="148"/>
      <c r="HI1" s="148"/>
      <c r="HJ1" s="148"/>
      <c r="HK1" s="148"/>
      <c r="HL1" s="148"/>
      <c r="HM1" s="148"/>
      <c r="HN1" s="148"/>
      <c r="HO1" s="148"/>
      <c r="HP1" s="148"/>
      <c r="HQ1" s="148"/>
      <c r="HR1" s="148"/>
      <c r="HS1" s="148"/>
      <c r="HT1" s="148"/>
      <c r="HU1" s="148"/>
      <c r="HV1" s="148"/>
      <c r="HW1" s="148"/>
      <c r="HX1" s="148"/>
      <c r="HY1" s="148"/>
      <c r="HZ1" s="148"/>
      <c r="IA1" s="149"/>
      <c r="IB1" s="149"/>
      <c r="IC1" s="149"/>
      <c r="ID1" s="149"/>
      <c r="IE1" s="149"/>
      <c r="IF1" s="149"/>
      <c r="IG1" s="149"/>
      <c r="IH1" s="149"/>
      <c r="II1" s="149"/>
      <c r="IJ1" s="149"/>
      <c r="IK1" s="149"/>
      <c r="IL1" s="149"/>
      <c r="IM1" s="149"/>
      <c r="IN1" s="149"/>
      <c r="IO1" s="149"/>
    </row>
    <row r="2" spans="1:249" ht="24.95" customHeight="1" x14ac:dyDescent="0.2">
      <c r="A2" s="159"/>
      <c r="B2" s="413" t="s">
        <v>229</v>
      </c>
      <c r="C2" s="413"/>
      <c r="D2" s="413"/>
      <c r="E2" s="413"/>
      <c r="F2" s="414"/>
      <c r="G2" s="154"/>
      <c r="H2" s="159"/>
      <c r="I2" s="413" t="str">
        <f>B2</f>
        <v>Driebanden seizoen 2017-2018</v>
      </c>
      <c r="J2" s="413"/>
      <c r="K2" s="413"/>
      <c r="L2" s="413"/>
      <c r="M2" s="414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</row>
    <row r="3" spans="1:249" ht="24.95" customHeight="1" x14ac:dyDescent="0.2">
      <c r="A3" s="159"/>
      <c r="B3" s="150" t="s">
        <v>87</v>
      </c>
      <c r="E3" s="150"/>
      <c r="F3" s="156"/>
      <c r="G3" s="150"/>
      <c r="H3" s="159"/>
      <c r="I3" s="150" t="s">
        <v>87</v>
      </c>
      <c r="J3" s="3"/>
      <c r="K3" s="3"/>
      <c r="L3" s="150"/>
      <c r="M3" s="156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9"/>
      <c r="IB3" s="149"/>
      <c r="IC3" s="149"/>
      <c r="ID3" s="149"/>
      <c r="IE3" s="149"/>
      <c r="IF3" s="149"/>
      <c r="IG3" s="149"/>
      <c r="IH3" s="149"/>
      <c r="II3" s="149"/>
      <c r="IJ3" s="149"/>
      <c r="IK3" s="149"/>
      <c r="IL3" s="149"/>
      <c r="IM3" s="149"/>
      <c r="IN3" s="149"/>
      <c r="IO3" s="149"/>
    </row>
    <row r="4" spans="1:249" ht="24.95" customHeight="1" x14ac:dyDescent="0.2">
      <c r="A4" s="160" t="s">
        <v>7</v>
      </c>
      <c r="B4" s="151"/>
      <c r="C4" s="151"/>
      <c r="D4" s="154" t="s">
        <v>7</v>
      </c>
      <c r="E4" s="150"/>
      <c r="F4" s="156"/>
      <c r="G4" s="150"/>
      <c r="H4" s="160" t="s">
        <v>7</v>
      </c>
      <c r="I4" s="151"/>
      <c r="J4" s="151"/>
      <c r="K4" s="154" t="s">
        <v>7</v>
      </c>
      <c r="L4" s="150"/>
      <c r="M4" s="156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</row>
    <row r="5" spans="1:249" ht="24.95" customHeight="1" x14ac:dyDescent="0.2">
      <c r="A5" s="164" t="s">
        <v>83</v>
      </c>
      <c r="B5" s="152" t="s">
        <v>84</v>
      </c>
      <c r="C5" s="157" t="s">
        <v>85</v>
      </c>
      <c r="D5" s="161" t="s">
        <v>83</v>
      </c>
      <c r="E5" s="152" t="s">
        <v>84</v>
      </c>
      <c r="F5" s="157" t="s">
        <v>85</v>
      </c>
      <c r="G5" s="154"/>
      <c r="H5" s="164" t="s">
        <v>83</v>
      </c>
      <c r="I5" s="152" t="s">
        <v>84</v>
      </c>
      <c r="J5" s="157" t="s">
        <v>85</v>
      </c>
      <c r="K5" s="161" t="s">
        <v>83</v>
      </c>
      <c r="L5" s="152" t="s">
        <v>84</v>
      </c>
      <c r="M5" s="157" t="s">
        <v>85</v>
      </c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9"/>
      <c r="IB5" s="149"/>
      <c r="IC5" s="149"/>
      <c r="ID5" s="149"/>
      <c r="IE5" s="149"/>
      <c r="IF5" s="149"/>
      <c r="IG5" s="149"/>
      <c r="IH5" s="149"/>
      <c r="II5" s="149"/>
      <c r="IJ5" s="149"/>
      <c r="IK5" s="149"/>
      <c r="IL5" s="149"/>
      <c r="IM5" s="149"/>
      <c r="IN5" s="149"/>
      <c r="IO5" s="149"/>
    </row>
    <row r="6" spans="1:249" ht="24.95" customHeight="1" x14ac:dyDescent="0.2">
      <c r="A6" s="164">
        <v>1</v>
      </c>
      <c r="B6" s="153"/>
      <c r="C6" s="158"/>
      <c r="D6" s="161">
        <v>1</v>
      </c>
      <c r="E6" s="153"/>
      <c r="F6" s="158"/>
      <c r="G6" s="150"/>
      <c r="H6" s="164">
        <v>1</v>
      </c>
      <c r="I6" s="153"/>
      <c r="J6" s="158"/>
      <c r="K6" s="161">
        <v>1</v>
      </c>
      <c r="L6" s="153"/>
      <c r="M6" s="15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</row>
    <row r="7" spans="1:249" ht="24.95" customHeight="1" x14ac:dyDescent="0.2">
      <c r="A7" s="164">
        <v>2</v>
      </c>
      <c r="B7" s="153"/>
      <c r="C7" s="158"/>
      <c r="D7" s="161">
        <v>2</v>
      </c>
      <c r="E7" s="153"/>
      <c r="F7" s="158"/>
      <c r="G7" s="150"/>
      <c r="H7" s="164">
        <v>2</v>
      </c>
      <c r="I7" s="153"/>
      <c r="J7" s="158"/>
      <c r="K7" s="161">
        <v>2</v>
      </c>
      <c r="L7" s="153"/>
      <c r="M7" s="15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</row>
    <row r="8" spans="1:249" ht="24.95" customHeight="1" x14ac:dyDescent="0.2">
      <c r="A8" s="164">
        <v>3</v>
      </c>
      <c r="B8" s="153"/>
      <c r="C8" s="158"/>
      <c r="D8" s="161">
        <v>3</v>
      </c>
      <c r="E8" s="153"/>
      <c r="F8" s="158"/>
      <c r="G8" s="150"/>
      <c r="H8" s="164">
        <v>3</v>
      </c>
      <c r="I8" s="153"/>
      <c r="J8" s="158"/>
      <c r="K8" s="161">
        <v>3</v>
      </c>
      <c r="L8" s="153"/>
      <c r="M8" s="15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  <c r="IO8" s="149"/>
    </row>
    <row r="9" spans="1:249" ht="24.95" customHeight="1" x14ac:dyDescent="0.2">
      <c r="A9" s="164">
        <v>4</v>
      </c>
      <c r="B9" s="153"/>
      <c r="C9" s="158"/>
      <c r="D9" s="161">
        <v>4</v>
      </c>
      <c r="E9" s="153"/>
      <c r="F9" s="158"/>
      <c r="G9" s="150"/>
      <c r="H9" s="164">
        <v>4</v>
      </c>
      <c r="I9" s="153"/>
      <c r="J9" s="158"/>
      <c r="K9" s="161">
        <v>4</v>
      </c>
      <c r="L9" s="153"/>
      <c r="M9" s="15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9"/>
      <c r="IB9" s="149"/>
      <c r="IC9" s="149"/>
      <c r="ID9" s="149"/>
      <c r="IE9" s="149"/>
      <c r="IF9" s="149"/>
      <c r="IG9" s="149"/>
      <c r="IH9" s="149"/>
      <c r="II9" s="149"/>
      <c r="IJ9" s="149"/>
      <c r="IK9" s="149"/>
      <c r="IL9" s="149"/>
      <c r="IM9" s="149"/>
      <c r="IN9" s="149"/>
      <c r="IO9" s="149"/>
    </row>
    <row r="10" spans="1:249" ht="24.95" customHeight="1" x14ac:dyDescent="0.2">
      <c r="A10" s="164">
        <v>5</v>
      </c>
      <c r="B10" s="153"/>
      <c r="C10" s="158"/>
      <c r="D10" s="161">
        <v>5</v>
      </c>
      <c r="E10" s="153"/>
      <c r="F10" s="158"/>
      <c r="G10" s="150"/>
      <c r="H10" s="164">
        <v>5</v>
      </c>
      <c r="I10" s="153"/>
      <c r="J10" s="158"/>
      <c r="K10" s="161">
        <v>5</v>
      </c>
      <c r="L10" s="153"/>
      <c r="M10" s="15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9"/>
      <c r="IB10" s="149"/>
      <c r="IC10" s="149"/>
      <c r="ID10" s="149"/>
      <c r="IE10" s="149"/>
      <c r="IF10" s="149"/>
      <c r="IG10" s="149"/>
      <c r="IH10" s="149"/>
      <c r="II10" s="149"/>
      <c r="IJ10" s="149"/>
      <c r="IK10" s="149"/>
      <c r="IL10" s="149"/>
      <c r="IM10" s="149"/>
      <c r="IN10" s="149"/>
      <c r="IO10" s="149"/>
    </row>
    <row r="11" spans="1:249" ht="24.95" customHeight="1" x14ac:dyDescent="0.2">
      <c r="A11" s="164">
        <v>6</v>
      </c>
      <c r="B11" s="153"/>
      <c r="C11" s="158"/>
      <c r="D11" s="161">
        <v>6</v>
      </c>
      <c r="E11" s="153"/>
      <c r="F11" s="158"/>
      <c r="G11" s="150"/>
      <c r="H11" s="164">
        <v>6</v>
      </c>
      <c r="I11" s="153"/>
      <c r="J11" s="158"/>
      <c r="K11" s="161">
        <v>6</v>
      </c>
      <c r="L11" s="153"/>
      <c r="M11" s="15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9"/>
      <c r="IB11" s="149"/>
      <c r="IC11" s="149"/>
      <c r="ID11" s="149"/>
      <c r="IE11" s="149"/>
      <c r="IF11" s="149"/>
      <c r="IG11" s="149"/>
      <c r="IH11" s="149"/>
      <c r="II11" s="149"/>
      <c r="IJ11" s="149"/>
      <c r="IK11" s="149"/>
      <c r="IL11" s="149"/>
      <c r="IM11" s="149"/>
      <c r="IN11" s="149"/>
      <c r="IO11" s="149"/>
    </row>
    <row r="12" spans="1:249" ht="24.95" customHeight="1" x14ac:dyDescent="0.2">
      <c r="A12" s="164">
        <v>7</v>
      </c>
      <c r="B12" s="153"/>
      <c r="C12" s="158"/>
      <c r="D12" s="161">
        <v>7</v>
      </c>
      <c r="E12" s="153"/>
      <c r="F12" s="158"/>
      <c r="G12" s="150"/>
      <c r="H12" s="164">
        <v>7</v>
      </c>
      <c r="I12" s="153"/>
      <c r="J12" s="158"/>
      <c r="K12" s="161">
        <v>7</v>
      </c>
      <c r="L12" s="153"/>
      <c r="M12" s="15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</row>
    <row r="13" spans="1:249" ht="24.95" customHeight="1" x14ac:dyDescent="0.2">
      <c r="A13" s="164">
        <v>8</v>
      </c>
      <c r="B13" s="153"/>
      <c r="C13" s="158"/>
      <c r="D13" s="161">
        <v>8</v>
      </c>
      <c r="E13" s="153"/>
      <c r="F13" s="158"/>
      <c r="G13" s="150"/>
      <c r="H13" s="164">
        <v>8</v>
      </c>
      <c r="I13" s="153"/>
      <c r="J13" s="158"/>
      <c r="K13" s="161">
        <v>8</v>
      </c>
      <c r="L13" s="153"/>
      <c r="M13" s="15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9"/>
      <c r="IB13" s="149"/>
      <c r="IC13" s="149"/>
      <c r="ID13" s="149"/>
      <c r="IE13" s="149"/>
      <c r="IF13" s="149"/>
      <c r="IG13" s="149"/>
      <c r="IH13" s="149"/>
      <c r="II13" s="149"/>
      <c r="IJ13" s="149"/>
      <c r="IK13" s="149"/>
      <c r="IL13" s="149"/>
      <c r="IM13" s="149"/>
      <c r="IN13" s="149"/>
      <c r="IO13" s="149"/>
    </row>
    <row r="14" spans="1:249" ht="24.95" customHeight="1" x14ac:dyDescent="0.2">
      <c r="A14" s="164">
        <v>9</v>
      </c>
      <c r="B14" s="153"/>
      <c r="C14" s="158"/>
      <c r="D14" s="161">
        <v>9</v>
      </c>
      <c r="E14" s="153"/>
      <c r="F14" s="158"/>
      <c r="G14" s="150"/>
      <c r="H14" s="164">
        <v>9</v>
      </c>
      <c r="I14" s="153"/>
      <c r="J14" s="158"/>
      <c r="K14" s="161">
        <v>9</v>
      </c>
      <c r="L14" s="153"/>
      <c r="M14" s="15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9"/>
      <c r="IB14" s="149"/>
      <c r="IC14" s="149"/>
      <c r="ID14" s="149"/>
      <c r="IE14" s="149"/>
      <c r="IF14" s="149"/>
      <c r="IG14" s="149"/>
      <c r="IH14" s="149"/>
      <c r="II14" s="149"/>
      <c r="IJ14" s="149"/>
      <c r="IK14" s="149"/>
      <c r="IL14" s="149"/>
      <c r="IM14" s="149"/>
      <c r="IN14" s="149"/>
      <c r="IO14" s="149"/>
    </row>
    <row r="15" spans="1:249" ht="24.95" customHeight="1" x14ac:dyDescent="0.2">
      <c r="A15" s="164">
        <v>10</v>
      </c>
      <c r="B15" s="153"/>
      <c r="C15" s="158"/>
      <c r="D15" s="161">
        <v>10</v>
      </c>
      <c r="E15" s="153"/>
      <c r="F15" s="158"/>
      <c r="G15" s="150"/>
      <c r="H15" s="164">
        <v>10</v>
      </c>
      <c r="I15" s="153"/>
      <c r="J15" s="158"/>
      <c r="K15" s="161">
        <v>10</v>
      </c>
      <c r="L15" s="153"/>
      <c r="M15" s="15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9"/>
      <c r="IB15" s="149"/>
      <c r="IC15" s="149"/>
      <c r="ID15" s="149"/>
      <c r="IE15" s="149"/>
      <c r="IF15" s="149"/>
      <c r="IG15" s="149"/>
      <c r="IH15" s="149"/>
      <c r="II15" s="149"/>
      <c r="IJ15" s="149"/>
      <c r="IK15" s="149"/>
      <c r="IL15" s="149"/>
      <c r="IM15" s="149"/>
      <c r="IN15" s="149"/>
      <c r="IO15" s="149"/>
    </row>
    <row r="16" spans="1:249" ht="24.95" customHeight="1" x14ac:dyDescent="0.2">
      <c r="A16" s="164">
        <v>11</v>
      </c>
      <c r="B16" s="153"/>
      <c r="C16" s="158"/>
      <c r="D16" s="161">
        <v>11</v>
      </c>
      <c r="E16" s="153"/>
      <c r="F16" s="158"/>
      <c r="G16" s="150"/>
      <c r="H16" s="164">
        <v>11</v>
      </c>
      <c r="I16" s="153"/>
      <c r="J16" s="158"/>
      <c r="K16" s="161">
        <v>11</v>
      </c>
      <c r="L16" s="153"/>
      <c r="M16" s="15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9"/>
      <c r="IB16" s="149"/>
      <c r="IC16" s="149"/>
      <c r="ID16" s="149"/>
      <c r="IE16" s="149"/>
      <c r="IF16" s="149"/>
      <c r="IG16" s="149"/>
      <c r="IH16" s="149"/>
      <c r="II16" s="149"/>
      <c r="IJ16" s="149"/>
      <c r="IK16" s="149"/>
      <c r="IL16" s="149"/>
      <c r="IM16" s="149"/>
      <c r="IN16" s="149"/>
      <c r="IO16" s="149"/>
    </row>
    <row r="17" spans="1:249" ht="24.95" customHeight="1" x14ac:dyDescent="0.2">
      <c r="A17" s="164">
        <v>12</v>
      </c>
      <c r="B17" s="153"/>
      <c r="C17" s="158"/>
      <c r="D17" s="161">
        <v>12</v>
      </c>
      <c r="E17" s="153"/>
      <c r="F17" s="158"/>
      <c r="G17" s="150"/>
      <c r="H17" s="164">
        <v>12</v>
      </c>
      <c r="I17" s="153"/>
      <c r="J17" s="158"/>
      <c r="K17" s="161">
        <v>12</v>
      </c>
      <c r="L17" s="153"/>
      <c r="M17" s="15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9"/>
      <c r="IB17" s="149"/>
      <c r="IC17" s="149"/>
      <c r="ID17" s="149"/>
      <c r="IE17" s="149"/>
      <c r="IF17" s="149"/>
      <c r="IG17" s="149"/>
      <c r="IH17" s="149"/>
      <c r="II17" s="149"/>
      <c r="IJ17" s="149"/>
      <c r="IK17" s="149"/>
      <c r="IL17" s="149"/>
      <c r="IM17" s="149"/>
      <c r="IN17" s="149"/>
      <c r="IO17" s="149"/>
    </row>
    <row r="18" spans="1:249" ht="24.95" customHeight="1" x14ac:dyDescent="0.2">
      <c r="A18" s="164">
        <v>13</v>
      </c>
      <c r="B18" s="153"/>
      <c r="C18" s="158"/>
      <c r="D18" s="161">
        <v>13</v>
      </c>
      <c r="E18" s="153"/>
      <c r="F18" s="158"/>
      <c r="G18" s="150"/>
      <c r="H18" s="164">
        <v>13</v>
      </c>
      <c r="I18" s="153"/>
      <c r="J18" s="158"/>
      <c r="K18" s="161">
        <v>13</v>
      </c>
      <c r="L18" s="153"/>
      <c r="M18" s="15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9"/>
      <c r="IB18" s="149"/>
      <c r="IC18" s="149"/>
      <c r="ID18" s="149"/>
      <c r="IE18" s="149"/>
      <c r="IF18" s="149"/>
      <c r="IG18" s="149"/>
      <c r="IH18" s="149"/>
      <c r="II18" s="149"/>
      <c r="IJ18" s="149"/>
      <c r="IK18" s="149"/>
      <c r="IL18" s="149"/>
      <c r="IM18" s="149"/>
      <c r="IN18" s="149"/>
      <c r="IO18" s="149"/>
    </row>
    <row r="19" spans="1:249" ht="24.95" customHeight="1" x14ac:dyDescent="0.2">
      <c r="A19" s="164">
        <v>14</v>
      </c>
      <c r="B19" s="153"/>
      <c r="C19" s="158"/>
      <c r="D19" s="161">
        <v>14</v>
      </c>
      <c r="E19" s="153"/>
      <c r="F19" s="158"/>
      <c r="G19" s="150"/>
      <c r="H19" s="164">
        <v>14</v>
      </c>
      <c r="I19" s="153"/>
      <c r="J19" s="158"/>
      <c r="K19" s="161">
        <v>14</v>
      </c>
      <c r="L19" s="153"/>
      <c r="M19" s="15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9"/>
      <c r="IB19" s="149"/>
      <c r="IC19" s="149"/>
      <c r="ID19" s="149"/>
      <c r="IE19" s="149"/>
      <c r="IF19" s="149"/>
      <c r="IG19" s="149"/>
      <c r="IH19" s="149"/>
      <c r="II19" s="149"/>
      <c r="IJ19" s="149"/>
      <c r="IK19" s="149"/>
      <c r="IL19" s="149"/>
      <c r="IM19" s="149"/>
      <c r="IN19" s="149"/>
      <c r="IO19" s="149"/>
    </row>
    <row r="20" spans="1:249" ht="24.95" customHeight="1" x14ac:dyDescent="0.2">
      <c r="A20" s="164">
        <v>15</v>
      </c>
      <c r="B20" s="153"/>
      <c r="C20" s="158"/>
      <c r="D20" s="161">
        <v>15</v>
      </c>
      <c r="E20" s="153"/>
      <c r="F20" s="158"/>
      <c r="G20" s="150"/>
      <c r="H20" s="164">
        <v>15</v>
      </c>
      <c r="I20" s="153"/>
      <c r="J20" s="158"/>
      <c r="K20" s="161">
        <v>15</v>
      </c>
      <c r="L20" s="153"/>
      <c r="M20" s="15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9"/>
      <c r="IB20" s="149"/>
      <c r="IC20" s="149"/>
      <c r="ID20" s="149"/>
      <c r="IE20" s="149"/>
      <c r="IF20" s="149"/>
      <c r="IG20" s="149"/>
      <c r="IH20" s="149"/>
      <c r="II20" s="149"/>
      <c r="IJ20" s="149"/>
      <c r="IK20" s="149"/>
      <c r="IL20" s="149"/>
      <c r="IM20" s="149"/>
      <c r="IN20" s="149"/>
      <c r="IO20" s="149"/>
    </row>
    <row r="21" spans="1:249" ht="24.95" customHeight="1" x14ac:dyDescent="0.2">
      <c r="A21" s="164">
        <v>16</v>
      </c>
      <c r="B21" s="153"/>
      <c r="C21" s="158"/>
      <c r="D21" s="161">
        <v>16</v>
      </c>
      <c r="E21" s="153"/>
      <c r="F21" s="158"/>
      <c r="G21" s="150"/>
      <c r="H21" s="164">
        <v>16</v>
      </c>
      <c r="I21" s="153"/>
      <c r="J21" s="158"/>
      <c r="K21" s="161">
        <v>16</v>
      </c>
      <c r="L21" s="153"/>
      <c r="M21" s="15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9"/>
      <c r="IB21" s="149"/>
      <c r="IC21" s="149"/>
      <c r="ID21" s="149"/>
      <c r="IE21" s="149"/>
      <c r="IF21" s="149"/>
      <c r="IG21" s="149"/>
      <c r="IH21" s="149"/>
      <c r="II21" s="149"/>
      <c r="IJ21" s="149"/>
      <c r="IK21" s="149"/>
      <c r="IL21" s="149"/>
      <c r="IM21" s="149"/>
      <c r="IN21" s="149"/>
      <c r="IO21" s="149"/>
    </row>
    <row r="22" spans="1:249" ht="24.95" customHeight="1" x14ac:dyDescent="0.2">
      <c r="A22" s="164">
        <v>17</v>
      </c>
      <c r="B22" s="153"/>
      <c r="C22" s="158"/>
      <c r="D22" s="161">
        <v>17</v>
      </c>
      <c r="E22" s="153"/>
      <c r="F22" s="158"/>
      <c r="G22" s="150"/>
      <c r="H22" s="164">
        <v>17</v>
      </c>
      <c r="I22" s="153"/>
      <c r="J22" s="158"/>
      <c r="K22" s="161">
        <v>17</v>
      </c>
      <c r="L22" s="153"/>
      <c r="M22" s="15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9"/>
      <c r="IB22" s="149"/>
      <c r="IC22" s="149"/>
      <c r="ID22" s="149"/>
      <c r="IE22" s="149"/>
      <c r="IF22" s="149"/>
      <c r="IG22" s="149"/>
      <c r="IH22" s="149"/>
      <c r="II22" s="149"/>
      <c r="IJ22" s="149"/>
      <c r="IK22" s="149"/>
      <c r="IL22" s="149"/>
      <c r="IM22" s="149"/>
      <c r="IN22" s="149"/>
      <c r="IO22" s="149"/>
    </row>
    <row r="23" spans="1:249" ht="24.95" customHeight="1" x14ac:dyDescent="0.2">
      <c r="A23" s="164">
        <v>18</v>
      </c>
      <c r="B23" s="153"/>
      <c r="C23" s="158"/>
      <c r="D23" s="161">
        <v>18</v>
      </c>
      <c r="E23" s="153"/>
      <c r="F23" s="158"/>
      <c r="G23" s="150"/>
      <c r="H23" s="164">
        <v>18</v>
      </c>
      <c r="I23" s="153"/>
      <c r="J23" s="158"/>
      <c r="K23" s="161">
        <v>18</v>
      </c>
      <c r="L23" s="153"/>
      <c r="M23" s="15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9"/>
      <c r="IB23" s="149"/>
      <c r="IC23" s="149"/>
      <c r="ID23" s="149"/>
      <c r="IE23" s="149"/>
      <c r="IF23" s="149"/>
      <c r="IG23" s="149"/>
      <c r="IH23" s="149"/>
      <c r="II23" s="149"/>
      <c r="IJ23" s="149"/>
      <c r="IK23" s="149"/>
      <c r="IL23" s="149"/>
      <c r="IM23" s="149"/>
      <c r="IN23" s="149"/>
      <c r="IO23" s="149"/>
    </row>
    <row r="24" spans="1:249" ht="24.95" customHeight="1" x14ac:dyDescent="0.2">
      <c r="A24" s="164">
        <v>19</v>
      </c>
      <c r="B24" s="153"/>
      <c r="C24" s="158"/>
      <c r="D24" s="161">
        <v>19</v>
      </c>
      <c r="E24" s="153"/>
      <c r="F24" s="158"/>
      <c r="G24" s="150"/>
      <c r="H24" s="164">
        <v>19</v>
      </c>
      <c r="I24" s="153"/>
      <c r="J24" s="158"/>
      <c r="K24" s="161">
        <v>19</v>
      </c>
      <c r="L24" s="153"/>
      <c r="M24" s="15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  <c r="FG24" s="148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FZ24" s="148"/>
      <c r="GA24" s="148"/>
      <c r="GB24" s="148"/>
      <c r="GC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R24" s="148"/>
      <c r="GS24" s="148"/>
      <c r="GT24" s="148"/>
      <c r="GU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J24" s="148"/>
      <c r="HK24" s="148"/>
      <c r="HL24" s="148"/>
      <c r="HM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9"/>
      <c r="IB24" s="149"/>
      <c r="IC24" s="149"/>
      <c r="ID24" s="149"/>
      <c r="IE24" s="149"/>
      <c r="IF24" s="149"/>
      <c r="IG24" s="149"/>
      <c r="IH24" s="149"/>
      <c r="II24" s="149"/>
      <c r="IJ24" s="149"/>
      <c r="IK24" s="149"/>
      <c r="IL24" s="149"/>
      <c r="IM24" s="149"/>
      <c r="IN24" s="149"/>
      <c r="IO24" s="149"/>
    </row>
    <row r="25" spans="1:249" ht="24.95" customHeight="1" x14ac:dyDescent="0.2">
      <c r="A25" s="164">
        <v>20</v>
      </c>
      <c r="B25" s="153"/>
      <c r="C25" s="158"/>
      <c r="D25" s="161">
        <v>20</v>
      </c>
      <c r="E25" s="153"/>
      <c r="F25" s="158"/>
      <c r="G25" s="150"/>
      <c r="H25" s="164">
        <v>20</v>
      </c>
      <c r="I25" s="153"/>
      <c r="J25" s="158"/>
      <c r="K25" s="161">
        <v>20</v>
      </c>
      <c r="L25" s="153"/>
      <c r="M25" s="15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  <c r="FF25" s="148"/>
      <c r="FG25" s="148"/>
      <c r="FH25" s="148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8"/>
      <c r="FV25" s="148"/>
      <c r="FW25" s="148"/>
      <c r="FX25" s="148"/>
      <c r="FY25" s="148"/>
      <c r="FZ25" s="148"/>
      <c r="GA25" s="148"/>
      <c r="GB25" s="148"/>
      <c r="GC25" s="148"/>
      <c r="GD25" s="148"/>
      <c r="GE25" s="148"/>
      <c r="GF25" s="148"/>
      <c r="GG25" s="148"/>
      <c r="GH25" s="148"/>
      <c r="GI25" s="148"/>
      <c r="GJ25" s="148"/>
      <c r="GK25" s="148"/>
      <c r="GL25" s="148"/>
      <c r="GM25" s="148"/>
      <c r="GN25" s="148"/>
      <c r="GO25" s="148"/>
      <c r="GP25" s="148"/>
      <c r="GQ25" s="148"/>
      <c r="GR25" s="148"/>
      <c r="GS25" s="148"/>
      <c r="GT25" s="148"/>
      <c r="GU25" s="148"/>
      <c r="GV25" s="148"/>
      <c r="GW25" s="148"/>
      <c r="GX25" s="148"/>
      <c r="GY25" s="148"/>
      <c r="GZ25" s="148"/>
      <c r="HA25" s="148"/>
      <c r="HB25" s="148"/>
      <c r="HC25" s="148"/>
      <c r="HD25" s="148"/>
      <c r="HE25" s="148"/>
      <c r="HF25" s="148"/>
      <c r="HG25" s="148"/>
      <c r="HH25" s="148"/>
      <c r="HI25" s="148"/>
      <c r="HJ25" s="148"/>
      <c r="HK25" s="148"/>
      <c r="HL25" s="148"/>
      <c r="HM25" s="148"/>
      <c r="HN25" s="148"/>
      <c r="HO25" s="148"/>
      <c r="HP25" s="148"/>
      <c r="HQ25" s="148"/>
      <c r="HR25" s="148"/>
      <c r="HS25" s="148"/>
      <c r="HT25" s="148"/>
      <c r="HU25" s="148"/>
      <c r="HV25" s="148"/>
      <c r="HW25" s="148"/>
      <c r="HX25" s="148"/>
      <c r="HY25" s="148"/>
      <c r="HZ25" s="148"/>
      <c r="IA25" s="149"/>
      <c r="IB25" s="149"/>
      <c r="IC25" s="149"/>
      <c r="ID25" s="149"/>
      <c r="IE25" s="149"/>
      <c r="IF25" s="149"/>
      <c r="IG25" s="149"/>
      <c r="IH25" s="149"/>
      <c r="II25" s="149"/>
      <c r="IJ25" s="149"/>
      <c r="IK25" s="149"/>
      <c r="IL25" s="149"/>
      <c r="IM25" s="149"/>
      <c r="IN25" s="149"/>
      <c r="IO25" s="149"/>
    </row>
    <row r="26" spans="1:249" ht="24.95" customHeight="1" x14ac:dyDescent="0.2">
      <c r="A26" s="164">
        <v>21</v>
      </c>
      <c r="B26" s="153"/>
      <c r="C26" s="158"/>
      <c r="D26" s="161">
        <v>21</v>
      </c>
      <c r="E26" s="153"/>
      <c r="F26" s="158"/>
      <c r="G26" s="150"/>
      <c r="H26" s="164">
        <v>21</v>
      </c>
      <c r="I26" s="153"/>
      <c r="J26" s="158"/>
      <c r="K26" s="161">
        <v>21</v>
      </c>
      <c r="L26" s="153"/>
      <c r="M26" s="15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8"/>
      <c r="FF26" s="148"/>
      <c r="FG26" s="148"/>
      <c r="FH26" s="148"/>
      <c r="FI26" s="148"/>
      <c r="FJ26" s="148"/>
      <c r="FK26" s="148"/>
      <c r="FL26" s="148"/>
      <c r="FM26" s="148"/>
      <c r="FN26" s="148"/>
      <c r="FO26" s="148"/>
      <c r="FP26" s="148"/>
      <c r="FQ26" s="148"/>
      <c r="FR26" s="148"/>
      <c r="FS26" s="148"/>
      <c r="FT26" s="148"/>
      <c r="FU26" s="148"/>
      <c r="FV26" s="148"/>
      <c r="FW26" s="148"/>
      <c r="FX26" s="148"/>
      <c r="FY26" s="148"/>
      <c r="FZ26" s="148"/>
      <c r="GA26" s="148"/>
      <c r="GB26" s="148"/>
      <c r="GC26" s="148"/>
      <c r="GD26" s="148"/>
      <c r="GE26" s="148"/>
      <c r="GF26" s="148"/>
      <c r="GG26" s="148"/>
      <c r="GH26" s="148"/>
      <c r="GI26" s="148"/>
      <c r="GJ26" s="148"/>
      <c r="GK26" s="148"/>
      <c r="GL26" s="148"/>
      <c r="GM26" s="148"/>
      <c r="GN26" s="148"/>
      <c r="GO26" s="148"/>
      <c r="GP26" s="148"/>
      <c r="GQ26" s="148"/>
      <c r="GR26" s="148"/>
      <c r="GS26" s="148"/>
      <c r="GT26" s="148"/>
      <c r="GU26" s="148"/>
      <c r="GV26" s="148"/>
      <c r="GW26" s="148"/>
      <c r="GX26" s="148"/>
      <c r="GY26" s="148"/>
      <c r="GZ26" s="148"/>
      <c r="HA26" s="148"/>
      <c r="HB26" s="148"/>
      <c r="HC26" s="148"/>
      <c r="HD26" s="148"/>
      <c r="HE26" s="148"/>
      <c r="HF26" s="148"/>
      <c r="HG26" s="148"/>
      <c r="HH26" s="148"/>
      <c r="HI26" s="148"/>
      <c r="HJ26" s="148"/>
      <c r="HK26" s="148"/>
      <c r="HL26" s="148"/>
      <c r="HM26" s="148"/>
      <c r="HN26" s="148"/>
      <c r="HO26" s="148"/>
      <c r="HP26" s="148"/>
      <c r="HQ26" s="148"/>
      <c r="HR26" s="148"/>
      <c r="HS26" s="148"/>
      <c r="HT26" s="148"/>
      <c r="HU26" s="148"/>
      <c r="HV26" s="148"/>
      <c r="HW26" s="148"/>
      <c r="HX26" s="148"/>
      <c r="HY26" s="148"/>
      <c r="HZ26" s="148"/>
      <c r="IA26" s="149"/>
      <c r="IB26" s="149"/>
      <c r="IC26" s="149"/>
      <c r="ID26" s="149"/>
      <c r="IE26" s="149"/>
      <c r="IF26" s="149"/>
      <c r="IG26" s="149"/>
      <c r="IH26" s="149"/>
      <c r="II26" s="149"/>
      <c r="IJ26" s="149"/>
      <c r="IK26" s="149"/>
      <c r="IL26" s="149"/>
      <c r="IM26" s="149"/>
      <c r="IN26" s="149"/>
      <c r="IO26" s="149"/>
    </row>
    <row r="27" spans="1:249" ht="24.95" customHeight="1" x14ac:dyDescent="0.2">
      <c r="A27" s="164">
        <v>22</v>
      </c>
      <c r="B27" s="153"/>
      <c r="C27" s="158"/>
      <c r="D27" s="161">
        <v>22</v>
      </c>
      <c r="E27" s="153"/>
      <c r="F27" s="158"/>
      <c r="G27" s="150"/>
      <c r="H27" s="164">
        <v>22</v>
      </c>
      <c r="I27" s="153"/>
      <c r="J27" s="158"/>
      <c r="K27" s="161">
        <v>22</v>
      </c>
      <c r="L27" s="153"/>
      <c r="M27" s="15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8"/>
      <c r="FF27" s="148"/>
      <c r="FG27" s="148"/>
      <c r="FH27" s="148"/>
      <c r="FI27" s="148"/>
      <c r="FJ27" s="148"/>
      <c r="FK27" s="148"/>
      <c r="FL27" s="148"/>
      <c r="FM27" s="148"/>
      <c r="FN27" s="148"/>
      <c r="FO27" s="148"/>
      <c r="FP27" s="148"/>
      <c r="FQ27" s="148"/>
      <c r="FR27" s="148"/>
      <c r="FS27" s="148"/>
      <c r="FT27" s="148"/>
      <c r="FU27" s="148"/>
      <c r="FV27" s="148"/>
      <c r="FW27" s="148"/>
      <c r="FX27" s="148"/>
      <c r="FY27" s="148"/>
      <c r="FZ27" s="148"/>
      <c r="GA27" s="148"/>
      <c r="GB27" s="148"/>
      <c r="GC27" s="148"/>
      <c r="GD27" s="148"/>
      <c r="GE27" s="148"/>
      <c r="GF27" s="148"/>
      <c r="GG27" s="148"/>
      <c r="GH27" s="148"/>
      <c r="GI27" s="148"/>
      <c r="GJ27" s="148"/>
      <c r="GK27" s="148"/>
      <c r="GL27" s="148"/>
      <c r="GM27" s="148"/>
      <c r="GN27" s="148"/>
      <c r="GO27" s="148"/>
      <c r="GP27" s="148"/>
      <c r="GQ27" s="148"/>
      <c r="GR27" s="148"/>
      <c r="GS27" s="148"/>
      <c r="GT27" s="148"/>
      <c r="GU27" s="148"/>
      <c r="GV27" s="148"/>
      <c r="GW27" s="148"/>
      <c r="GX27" s="148"/>
      <c r="GY27" s="148"/>
      <c r="GZ27" s="148"/>
      <c r="HA27" s="148"/>
      <c r="HB27" s="148"/>
      <c r="HC27" s="148"/>
      <c r="HD27" s="148"/>
      <c r="HE27" s="148"/>
      <c r="HF27" s="148"/>
      <c r="HG27" s="148"/>
      <c r="HH27" s="148"/>
      <c r="HI27" s="148"/>
      <c r="HJ27" s="148"/>
      <c r="HK27" s="148"/>
      <c r="HL27" s="148"/>
      <c r="HM27" s="148"/>
      <c r="HN27" s="148"/>
      <c r="HO27" s="148"/>
      <c r="HP27" s="148"/>
      <c r="HQ27" s="148"/>
      <c r="HR27" s="148"/>
      <c r="HS27" s="148"/>
      <c r="HT27" s="148"/>
      <c r="HU27" s="148"/>
      <c r="HV27" s="148"/>
      <c r="HW27" s="148"/>
      <c r="HX27" s="148"/>
      <c r="HY27" s="148"/>
      <c r="HZ27" s="148"/>
      <c r="IA27" s="149"/>
      <c r="IB27" s="149"/>
      <c r="IC27" s="149"/>
      <c r="ID27" s="149"/>
      <c r="IE27" s="149"/>
      <c r="IF27" s="149"/>
      <c r="IG27" s="149"/>
      <c r="IH27" s="149"/>
      <c r="II27" s="149"/>
      <c r="IJ27" s="149"/>
      <c r="IK27" s="149"/>
      <c r="IL27" s="149"/>
      <c r="IM27" s="149"/>
      <c r="IN27" s="149"/>
      <c r="IO27" s="149"/>
    </row>
    <row r="28" spans="1:249" ht="24.95" customHeight="1" x14ac:dyDescent="0.2">
      <c r="A28" s="164">
        <v>23</v>
      </c>
      <c r="B28" s="153"/>
      <c r="C28" s="158"/>
      <c r="D28" s="161">
        <v>23</v>
      </c>
      <c r="E28" s="153"/>
      <c r="F28" s="158"/>
      <c r="G28" s="150"/>
      <c r="H28" s="164">
        <v>23</v>
      </c>
      <c r="I28" s="153"/>
      <c r="J28" s="158"/>
      <c r="K28" s="161">
        <v>23</v>
      </c>
      <c r="L28" s="153"/>
      <c r="M28" s="15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8"/>
      <c r="FG28" s="148"/>
      <c r="FH28" s="148"/>
      <c r="FI28" s="148"/>
      <c r="FJ28" s="148"/>
      <c r="FK28" s="148"/>
      <c r="FL28" s="148"/>
      <c r="FM28" s="148"/>
      <c r="FN28" s="148"/>
      <c r="FO28" s="148"/>
      <c r="FP28" s="148"/>
      <c r="FQ28" s="148"/>
      <c r="FR28" s="148"/>
      <c r="FS28" s="148"/>
      <c r="FT28" s="148"/>
      <c r="FU28" s="148"/>
      <c r="FV28" s="148"/>
      <c r="FW28" s="148"/>
      <c r="FX28" s="148"/>
      <c r="FY28" s="148"/>
      <c r="FZ28" s="148"/>
      <c r="GA28" s="148"/>
      <c r="GB28" s="148"/>
      <c r="GC28" s="148"/>
      <c r="GD28" s="148"/>
      <c r="GE28" s="148"/>
      <c r="GF28" s="148"/>
      <c r="GG28" s="148"/>
      <c r="GH28" s="148"/>
      <c r="GI28" s="148"/>
      <c r="GJ28" s="148"/>
      <c r="GK28" s="148"/>
      <c r="GL28" s="148"/>
      <c r="GM28" s="148"/>
      <c r="GN28" s="148"/>
      <c r="GO28" s="148"/>
      <c r="GP28" s="148"/>
      <c r="GQ28" s="148"/>
      <c r="GR28" s="148"/>
      <c r="GS28" s="148"/>
      <c r="GT28" s="148"/>
      <c r="GU28" s="148"/>
      <c r="GV28" s="148"/>
      <c r="GW28" s="148"/>
      <c r="GX28" s="148"/>
      <c r="GY28" s="148"/>
      <c r="GZ28" s="148"/>
      <c r="HA28" s="148"/>
      <c r="HB28" s="148"/>
      <c r="HC28" s="148"/>
      <c r="HD28" s="148"/>
      <c r="HE28" s="148"/>
      <c r="HF28" s="148"/>
      <c r="HG28" s="148"/>
      <c r="HH28" s="148"/>
      <c r="HI28" s="148"/>
      <c r="HJ28" s="148"/>
      <c r="HK28" s="148"/>
      <c r="HL28" s="148"/>
      <c r="HM28" s="148"/>
      <c r="HN28" s="148"/>
      <c r="HO28" s="148"/>
      <c r="HP28" s="148"/>
      <c r="HQ28" s="148"/>
      <c r="HR28" s="148"/>
      <c r="HS28" s="148"/>
      <c r="HT28" s="148"/>
      <c r="HU28" s="148"/>
      <c r="HV28" s="148"/>
      <c r="HW28" s="148"/>
      <c r="HX28" s="148"/>
      <c r="HY28" s="148"/>
      <c r="HZ28" s="148"/>
      <c r="IA28" s="149"/>
      <c r="IB28" s="149"/>
      <c r="IC28" s="149"/>
      <c r="ID28" s="149"/>
      <c r="IE28" s="149"/>
      <c r="IF28" s="149"/>
      <c r="IG28" s="149"/>
      <c r="IH28" s="149"/>
      <c r="II28" s="149"/>
      <c r="IJ28" s="149"/>
      <c r="IK28" s="149"/>
      <c r="IL28" s="149"/>
      <c r="IM28" s="149"/>
      <c r="IN28" s="149"/>
      <c r="IO28" s="149"/>
    </row>
    <row r="29" spans="1:249" ht="24.95" customHeight="1" x14ac:dyDescent="0.2">
      <c r="A29" s="211">
        <v>24</v>
      </c>
      <c r="B29" s="212"/>
      <c r="C29" s="213"/>
      <c r="D29" s="214">
        <v>24</v>
      </c>
      <c r="E29" s="212"/>
      <c r="F29" s="213"/>
      <c r="G29" s="150"/>
      <c r="H29" s="211">
        <v>24</v>
      </c>
      <c r="I29" s="212"/>
      <c r="J29" s="213"/>
      <c r="K29" s="214">
        <v>24</v>
      </c>
      <c r="L29" s="212"/>
      <c r="M29" s="213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8"/>
      <c r="FG29" s="148"/>
      <c r="FH29" s="148"/>
      <c r="FI29" s="148"/>
      <c r="FJ29" s="148"/>
      <c r="FK29" s="148"/>
      <c r="FL29" s="148"/>
      <c r="FM29" s="148"/>
      <c r="FN29" s="148"/>
      <c r="FO29" s="148"/>
      <c r="FP29" s="148"/>
      <c r="FQ29" s="148"/>
      <c r="FR29" s="148"/>
      <c r="FS29" s="148"/>
      <c r="FT29" s="148"/>
      <c r="FU29" s="148"/>
      <c r="FV29" s="148"/>
      <c r="FW29" s="148"/>
      <c r="FX29" s="148"/>
      <c r="FY29" s="148"/>
      <c r="FZ29" s="148"/>
      <c r="GA29" s="148"/>
      <c r="GB29" s="148"/>
      <c r="GC29" s="148"/>
      <c r="GD29" s="148"/>
      <c r="GE29" s="148"/>
      <c r="GF29" s="148"/>
      <c r="GG29" s="148"/>
      <c r="GH29" s="148"/>
      <c r="GI29" s="148"/>
      <c r="GJ29" s="148"/>
      <c r="GK29" s="148"/>
      <c r="GL29" s="148"/>
      <c r="GM29" s="148"/>
      <c r="GN29" s="148"/>
      <c r="GO29" s="148"/>
      <c r="GP29" s="148"/>
      <c r="GQ29" s="148"/>
      <c r="GR29" s="148"/>
      <c r="GS29" s="148"/>
      <c r="GT29" s="148"/>
      <c r="GU29" s="148"/>
      <c r="GV29" s="148"/>
      <c r="GW29" s="148"/>
      <c r="GX29" s="148"/>
      <c r="GY29" s="148"/>
      <c r="GZ29" s="148"/>
      <c r="HA29" s="148"/>
      <c r="HB29" s="148"/>
      <c r="HC29" s="148"/>
      <c r="HD29" s="148"/>
      <c r="HE29" s="148"/>
      <c r="HF29" s="148"/>
      <c r="HG29" s="148"/>
      <c r="HH29" s="148"/>
      <c r="HI29" s="148"/>
      <c r="HJ29" s="148"/>
      <c r="HK29" s="148"/>
      <c r="HL29" s="148"/>
      <c r="HM29" s="148"/>
      <c r="HN29" s="148"/>
      <c r="HO29" s="148"/>
      <c r="HP29" s="148"/>
      <c r="HQ29" s="148"/>
      <c r="HR29" s="148"/>
      <c r="HS29" s="148"/>
      <c r="HT29" s="148"/>
      <c r="HU29" s="148"/>
      <c r="HV29" s="148"/>
      <c r="HW29" s="148"/>
      <c r="HX29" s="148"/>
      <c r="HY29" s="148"/>
      <c r="HZ29" s="148"/>
      <c r="IA29" s="149"/>
      <c r="IB29" s="149"/>
      <c r="IC29" s="149"/>
      <c r="ID29" s="149"/>
      <c r="IE29" s="149"/>
      <c r="IF29" s="149"/>
      <c r="IG29" s="149"/>
      <c r="IH29" s="149"/>
      <c r="II29" s="149"/>
      <c r="IJ29" s="149"/>
      <c r="IK29" s="149"/>
      <c r="IL29" s="149"/>
      <c r="IM29" s="149"/>
      <c r="IN29" s="149"/>
      <c r="IO29" s="149"/>
    </row>
    <row r="30" spans="1:249" ht="24.95" customHeight="1" thickBot="1" x14ac:dyDescent="0.25">
      <c r="A30" s="215">
        <v>25</v>
      </c>
      <c r="B30" s="216"/>
      <c r="C30" s="217"/>
      <c r="D30" s="218">
        <v>25</v>
      </c>
      <c r="E30" s="216"/>
      <c r="F30" s="217"/>
      <c r="G30" s="150"/>
      <c r="H30" s="215">
        <v>25</v>
      </c>
      <c r="I30" s="216"/>
      <c r="J30" s="217"/>
      <c r="K30" s="218">
        <v>25</v>
      </c>
      <c r="L30" s="216"/>
      <c r="M30" s="217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8"/>
      <c r="FV30" s="148"/>
      <c r="FW30" s="148"/>
      <c r="FX30" s="148"/>
      <c r="FY30" s="148"/>
      <c r="FZ30" s="148"/>
      <c r="GA30" s="148"/>
      <c r="GB30" s="148"/>
      <c r="GC30" s="148"/>
      <c r="GD30" s="148"/>
      <c r="GE30" s="148"/>
      <c r="GF30" s="148"/>
      <c r="GG30" s="148"/>
      <c r="GH30" s="148"/>
      <c r="GI30" s="148"/>
      <c r="GJ30" s="148"/>
      <c r="GK30" s="148"/>
      <c r="GL30" s="148"/>
      <c r="GM30" s="148"/>
      <c r="GN30" s="148"/>
      <c r="GO30" s="148"/>
      <c r="GP30" s="148"/>
      <c r="GQ30" s="148"/>
      <c r="GR30" s="148"/>
      <c r="GS30" s="148"/>
      <c r="GT30" s="148"/>
      <c r="GU30" s="148"/>
      <c r="GV30" s="148"/>
      <c r="GW30" s="148"/>
      <c r="GX30" s="148"/>
      <c r="GY30" s="148"/>
      <c r="GZ30" s="148"/>
      <c r="HA30" s="148"/>
      <c r="HB30" s="148"/>
      <c r="HC30" s="148"/>
      <c r="HD30" s="148"/>
      <c r="HE30" s="148"/>
      <c r="HF30" s="148"/>
      <c r="HG30" s="148"/>
      <c r="HH30" s="148"/>
      <c r="HI30" s="148"/>
      <c r="HJ30" s="148"/>
      <c r="HK30" s="148"/>
      <c r="HL30" s="148"/>
      <c r="HM30" s="148"/>
      <c r="HN30" s="148"/>
      <c r="HO30" s="148"/>
      <c r="HP30" s="148"/>
      <c r="HQ30" s="148"/>
      <c r="HR30" s="148"/>
      <c r="HS30" s="148"/>
      <c r="HT30" s="148"/>
      <c r="HU30" s="148"/>
      <c r="HV30" s="148"/>
      <c r="HW30" s="148"/>
      <c r="HX30" s="148"/>
      <c r="HY30" s="148"/>
      <c r="HZ30" s="148"/>
      <c r="IA30" s="149"/>
      <c r="IB30" s="149"/>
      <c r="IC30" s="149"/>
      <c r="ID30" s="149"/>
      <c r="IE30" s="149"/>
      <c r="IF30" s="149"/>
      <c r="IG30" s="149"/>
      <c r="IH30" s="149"/>
      <c r="II30" s="149"/>
      <c r="IJ30" s="149"/>
      <c r="IK30" s="149"/>
      <c r="IL30" s="149"/>
      <c r="IM30" s="149"/>
      <c r="IN30" s="149"/>
      <c r="IO30" s="149"/>
    </row>
    <row r="31" spans="1:249" ht="24.95" customHeight="1" x14ac:dyDescent="0.2">
      <c r="A31" s="162" t="s">
        <v>84</v>
      </c>
      <c r="B31" s="419"/>
      <c r="C31" s="420"/>
      <c r="D31" s="162" t="s">
        <v>84</v>
      </c>
      <c r="E31" s="421"/>
      <c r="F31" s="422"/>
      <c r="G31" s="154"/>
      <c r="H31" s="162" t="s">
        <v>84</v>
      </c>
      <c r="I31" s="419"/>
      <c r="J31" s="420"/>
      <c r="K31" s="162" t="s">
        <v>84</v>
      </c>
      <c r="L31" s="421"/>
      <c r="M31" s="422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148"/>
      <c r="DP31" s="148"/>
      <c r="DQ31" s="148"/>
      <c r="DR31" s="148"/>
      <c r="DS31" s="148"/>
      <c r="DT31" s="148"/>
      <c r="DU31" s="148"/>
      <c r="DV31" s="148"/>
      <c r="DW31" s="148"/>
      <c r="DX31" s="148"/>
      <c r="DY31" s="148"/>
      <c r="DZ31" s="148"/>
      <c r="EA31" s="148"/>
      <c r="EB31" s="148"/>
      <c r="EC31" s="148"/>
      <c r="ED31" s="148"/>
      <c r="EE31" s="148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8"/>
      <c r="ER31" s="148"/>
      <c r="ES31" s="148"/>
      <c r="ET31" s="148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8"/>
      <c r="FG31" s="148"/>
      <c r="FH31" s="148"/>
      <c r="FI31" s="148"/>
      <c r="FJ31" s="148"/>
      <c r="FK31" s="148"/>
      <c r="FL31" s="148"/>
      <c r="FM31" s="148"/>
      <c r="FN31" s="148"/>
      <c r="FO31" s="148"/>
      <c r="FP31" s="148"/>
      <c r="FQ31" s="148"/>
      <c r="FR31" s="148"/>
      <c r="FS31" s="148"/>
      <c r="FT31" s="148"/>
      <c r="FU31" s="148"/>
      <c r="FV31" s="148"/>
      <c r="FW31" s="148"/>
      <c r="FX31" s="148"/>
      <c r="FY31" s="148"/>
      <c r="FZ31" s="148"/>
      <c r="GA31" s="148"/>
      <c r="GB31" s="148"/>
      <c r="GC31" s="148"/>
      <c r="GD31" s="148"/>
      <c r="GE31" s="148"/>
      <c r="GF31" s="148"/>
      <c r="GG31" s="148"/>
      <c r="GH31" s="148"/>
      <c r="GI31" s="148"/>
      <c r="GJ31" s="148"/>
      <c r="GK31" s="148"/>
      <c r="GL31" s="148"/>
      <c r="GM31" s="148"/>
      <c r="GN31" s="148"/>
      <c r="GO31" s="148"/>
      <c r="GP31" s="148"/>
      <c r="GQ31" s="148"/>
      <c r="GR31" s="148"/>
      <c r="GS31" s="148"/>
      <c r="GT31" s="148"/>
      <c r="GU31" s="148"/>
      <c r="GV31" s="148"/>
      <c r="GW31" s="148"/>
      <c r="GX31" s="148"/>
      <c r="GY31" s="148"/>
      <c r="GZ31" s="148"/>
      <c r="HA31" s="148"/>
      <c r="HB31" s="148"/>
      <c r="HC31" s="148"/>
      <c r="HD31" s="148"/>
      <c r="HE31" s="148"/>
      <c r="HF31" s="148"/>
      <c r="HG31" s="148"/>
      <c r="HH31" s="148"/>
      <c r="HI31" s="148"/>
      <c r="HJ31" s="148"/>
      <c r="HK31" s="148"/>
      <c r="HL31" s="148"/>
      <c r="HM31" s="148"/>
      <c r="HN31" s="148"/>
      <c r="HO31" s="148"/>
      <c r="HP31" s="148"/>
      <c r="HQ31" s="148"/>
      <c r="HR31" s="148"/>
      <c r="HS31" s="148"/>
      <c r="HT31" s="148"/>
      <c r="HU31" s="148"/>
      <c r="HV31" s="148"/>
      <c r="HW31" s="148"/>
      <c r="HX31" s="148"/>
      <c r="HY31" s="148"/>
      <c r="HZ31" s="148"/>
      <c r="IA31" s="149"/>
      <c r="IB31" s="149"/>
      <c r="IC31" s="149"/>
      <c r="ID31" s="149"/>
      <c r="IE31" s="149"/>
      <c r="IF31" s="149"/>
      <c r="IG31" s="149"/>
      <c r="IH31" s="149"/>
      <c r="II31" s="149"/>
      <c r="IJ31" s="149"/>
      <c r="IK31" s="149"/>
      <c r="IL31" s="149"/>
      <c r="IM31" s="149"/>
      <c r="IN31" s="149"/>
      <c r="IO31" s="149"/>
    </row>
    <row r="32" spans="1:249" ht="24.95" customHeight="1" thickBot="1" x14ac:dyDescent="0.25">
      <c r="A32" s="163" t="s">
        <v>86</v>
      </c>
      <c r="B32" s="415"/>
      <c r="C32" s="416"/>
      <c r="D32" s="163" t="s">
        <v>86</v>
      </c>
      <c r="E32" s="417"/>
      <c r="F32" s="418"/>
      <c r="G32" s="3"/>
      <c r="H32" s="163" t="s">
        <v>86</v>
      </c>
      <c r="I32" s="415"/>
      <c r="J32" s="416"/>
      <c r="K32" s="163" t="s">
        <v>86</v>
      </c>
      <c r="L32" s="417"/>
      <c r="M32" s="418"/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</sheetData>
  <sheetProtection sheet="1" objects="1" scenarios="1"/>
  <mergeCells count="12">
    <mergeCell ref="B1:F1"/>
    <mergeCell ref="B2:F2"/>
    <mergeCell ref="I1:M1"/>
    <mergeCell ref="I2:M2"/>
    <mergeCell ref="B32:C32"/>
    <mergeCell ref="E32:F32"/>
    <mergeCell ref="I31:J31"/>
    <mergeCell ref="L31:M31"/>
    <mergeCell ref="I32:J32"/>
    <mergeCell ref="L32:M32"/>
    <mergeCell ref="B31:C31"/>
    <mergeCell ref="E31:F3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opLeftCell="A10" workbookViewId="0">
      <selection activeCell="B33" sqref="B33"/>
    </sheetView>
  </sheetViews>
  <sheetFormatPr defaultRowHeight="12.75" x14ac:dyDescent="0.2"/>
  <cols>
    <col min="1" max="1" width="5.7109375" customWidth="1"/>
    <col min="2" max="2" width="21.7109375" customWidth="1"/>
    <col min="3" max="4" width="8.7109375" customWidth="1"/>
    <col min="5" max="6" width="6.7109375" customWidth="1"/>
    <col min="7" max="7" width="11.7109375" customWidth="1"/>
    <col min="8" max="8" width="9.7109375" customWidth="1"/>
    <col min="9" max="9" width="10.7109375" customWidth="1"/>
    <col min="10" max="10" width="6.7109375" customWidth="1"/>
  </cols>
  <sheetData>
    <row r="1" spans="1:10" ht="24.95" customHeight="1" x14ac:dyDescent="0.2">
      <c r="A1" s="13"/>
      <c r="B1" s="14"/>
      <c r="C1" s="14"/>
      <c r="D1" s="14"/>
      <c r="E1" s="14"/>
      <c r="F1" s="322"/>
      <c r="G1" s="14"/>
      <c r="H1" s="294"/>
      <c r="I1" s="14"/>
      <c r="J1" s="15"/>
    </row>
    <row r="2" spans="1:10" ht="24.95" customHeight="1" x14ac:dyDescent="0.3">
      <c r="A2" s="16"/>
      <c r="C2" s="64" t="str">
        <f>Start!C5</f>
        <v>Recreatieclub Tiona</v>
      </c>
      <c r="D2" s="64"/>
      <c r="E2" s="17"/>
      <c r="F2" s="17"/>
      <c r="G2" s="17"/>
      <c r="H2" s="393" t="str">
        <f>Start!C9</f>
        <v>Biljartcentrum Uden</v>
      </c>
      <c r="I2" s="394"/>
      <c r="J2" s="395"/>
    </row>
    <row r="3" spans="1:10" ht="24.95" customHeight="1" x14ac:dyDescent="0.3">
      <c r="A3" s="16"/>
      <c r="D3" s="64"/>
      <c r="E3" s="17"/>
      <c r="F3" s="17"/>
      <c r="G3" s="17"/>
      <c r="H3" s="397" t="str">
        <f>Start!C10</f>
        <v>Neringstraat-West 1 - Uden</v>
      </c>
      <c r="I3" s="398"/>
      <c r="J3" s="399"/>
    </row>
    <row r="4" spans="1:10" ht="24.95" customHeight="1" x14ac:dyDescent="0.3">
      <c r="A4" s="16"/>
      <c r="C4" s="295" t="str">
        <f>Start!C6</f>
        <v>Competitie Driebanden klein</v>
      </c>
      <c r="D4" s="64"/>
      <c r="E4" s="17"/>
      <c r="F4" s="17"/>
      <c r="G4" s="17"/>
      <c r="H4" s="433" t="s">
        <v>232</v>
      </c>
      <c r="I4" s="434"/>
      <c r="J4" s="435"/>
    </row>
    <row r="5" spans="1:10" ht="24.95" customHeight="1" x14ac:dyDescent="0.3">
      <c r="A5" s="16"/>
      <c r="B5" s="3"/>
      <c r="C5" s="295" t="str">
        <f>Start!C7</f>
        <v>Seizoen 2017-2018</v>
      </c>
      <c r="D5" s="64"/>
      <c r="E5" s="17"/>
      <c r="F5" s="17"/>
      <c r="G5" s="17"/>
      <c r="H5" s="423"/>
      <c r="I5" s="423"/>
      <c r="J5" s="424"/>
    </row>
    <row r="6" spans="1:10" ht="9.9499999999999993" customHeight="1" x14ac:dyDescent="0.3">
      <c r="A6" s="16"/>
      <c r="B6" s="3"/>
      <c r="C6" s="295"/>
      <c r="D6" s="64"/>
      <c r="E6" s="17"/>
      <c r="F6" s="17"/>
      <c r="G6" s="17"/>
      <c r="H6" s="357"/>
      <c r="I6" s="357"/>
      <c r="J6" s="358"/>
    </row>
    <row r="7" spans="1:10" ht="24.95" customHeight="1" x14ac:dyDescent="0.2">
      <c r="A7" s="16"/>
      <c r="B7" s="196" t="s">
        <v>29</v>
      </c>
      <c r="C7" s="400">
        <f>Uitslagen!C6</f>
        <v>43131</v>
      </c>
      <c r="D7" s="400"/>
      <c r="E7" s="400"/>
      <c r="F7" s="400"/>
      <c r="G7" s="400"/>
      <c r="H7" s="400"/>
      <c r="I7" s="400"/>
      <c r="J7" s="436"/>
    </row>
    <row r="8" spans="1:10" ht="15" customHeight="1" x14ac:dyDescent="0.2">
      <c r="A8" s="16"/>
      <c r="B8" s="17"/>
      <c r="C8" s="17"/>
      <c r="D8" s="17"/>
      <c r="E8" s="17"/>
      <c r="F8" s="17"/>
      <c r="G8" s="17"/>
      <c r="H8" s="17"/>
      <c r="I8" s="17"/>
      <c r="J8" s="18"/>
    </row>
    <row r="9" spans="1:10" ht="15.75" x14ac:dyDescent="0.2">
      <c r="A9" s="427"/>
      <c r="B9" s="428"/>
      <c r="C9" s="431" t="s">
        <v>122</v>
      </c>
      <c r="D9" s="432"/>
      <c r="E9" s="425" t="s">
        <v>21</v>
      </c>
      <c r="F9" s="426"/>
      <c r="G9" s="276" t="s">
        <v>23</v>
      </c>
      <c r="H9" s="276" t="s">
        <v>25</v>
      </c>
      <c r="I9" s="276" t="s">
        <v>25</v>
      </c>
      <c r="J9" s="277" t="s">
        <v>27</v>
      </c>
    </row>
    <row r="10" spans="1:10" ht="15.75" x14ac:dyDescent="0.2">
      <c r="A10" s="429"/>
      <c r="B10" s="430"/>
      <c r="C10" s="23" t="s">
        <v>163</v>
      </c>
      <c r="D10" s="325" t="s">
        <v>164</v>
      </c>
      <c r="E10" s="23" t="s">
        <v>22</v>
      </c>
      <c r="F10" s="325" t="s">
        <v>211</v>
      </c>
      <c r="G10" s="278" t="s">
        <v>24</v>
      </c>
      <c r="H10" s="278" t="s">
        <v>26</v>
      </c>
      <c r="I10" s="278" t="s">
        <v>24</v>
      </c>
      <c r="J10" s="279" t="s">
        <v>28</v>
      </c>
    </row>
    <row r="11" spans="1:10" ht="15" x14ac:dyDescent="0.2">
      <c r="A11" s="16"/>
      <c r="J11" s="345"/>
    </row>
    <row r="12" spans="1:10" ht="24.95" customHeight="1" x14ac:dyDescent="0.2">
      <c r="A12" s="29">
        <f>IF(Start!C24&gt;0,A11+1,"")</f>
        <v>1</v>
      </c>
      <c r="B12" s="24" t="str">
        <f>IF(Start!C26&gt;0,Start!C26,"")</f>
        <v>Daan Bergink</v>
      </c>
      <c r="C12" s="25">
        <f>IF(Start!C26&gt;0,Daan!B86,"")</f>
        <v>0</v>
      </c>
      <c r="D12" s="323">
        <f>Start!E43+Start!G43+Start!I43+Start!K43-Totaal!C12</f>
        <v>45</v>
      </c>
      <c r="E12" s="26">
        <f>IF(Start!C26&gt;0,Daan!C86,"")</f>
        <v>0</v>
      </c>
      <c r="F12" s="326" t="e">
        <f t="shared" ref="F12:F23" si="0">E12/C12*10</f>
        <v>#DIV/0!</v>
      </c>
      <c r="G12" s="27" t="e">
        <f>IF(Start!C26&gt;0,Daan!D86,"")</f>
        <v>#DIV/0!</v>
      </c>
      <c r="H12" s="26">
        <f>IF(Start!C26&gt;0,Daan!F86,"")</f>
        <v>0</v>
      </c>
      <c r="I12" s="27">
        <f>IF(Start!C26&gt;0,Daan!E86,"")</f>
        <v>0</v>
      </c>
      <c r="J12" s="28">
        <f>IF(Start!C26&gt;0,Start!K26,"")</f>
        <v>13</v>
      </c>
    </row>
    <row r="13" spans="1:10" ht="24.95" customHeight="1" x14ac:dyDescent="0.2">
      <c r="A13" s="29">
        <f>IF(Start!C23&gt;0,A12+1,"")</f>
        <v>2</v>
      </c>
      <c r="B13" s="24" t="str">
        <f>IF(Start!C34&gt;0,Start!C34,"")</f>
        <v>Piet Theijssen</v>
      </c>
      <c r="C13" s="25">
        <f>IF(Start!C34&gt;0,'Piet T'!B86,"")</f>
        <v>0</v>
      </c>
      <c r="D13" s="323">
        <f>Start!E43+Start!G43+Start!I43+Start!K43-Totaal!C13</f>
        <v>45</v>
      </c>
      <c r="E13" s="26">
        <f>IF(Start!C34&gt;0,'Piet T'!C86,"")</f>
        <v>0</v>
      </c>
      <c r="F13" s="326" t="e">
        <f t="shared" si="0"/>
        <v>#DIV/0!</v>
      </c>
      <c r="G13" s="27" t="e">
        <f>IF(Start!C34&gt;0,'Piet T'!D86,"")</f>
        <v>#DIV/0!</v>
      </c>
      <c r="H13" s="26">
        <f>IF(Start!C34&gt;0,'Piet T'!F86,"")</f>
        <v>0</v>
      </c>
      <c r="I13" s="27">
        <f>IF(Start!C34&gt;0,'Piet T'!E86,"")</f>
        <v>0</v>
      </c>
      <c r="J13" s="28">
        <f>IF(Start!C34&gt;0,Start!K34,"")</f>
        <v>10</v>
      </c>
    </row>
    <row r="14" spans="1:10" ht="24.95" customHeight="1" x14ac:dyDescent="0.2">
      <c r="A14" s="29">
        <f>IF(Start!C26&gt;0,A13+1,"")</f>
        <v>3</v>
      </c>
      <c r="B14" s="24" t="str">
        <f>IF(Start!C27&gt;0,Start!C27,"")</f>
        <v>Luciën Bressers</v>
      </c>
      <c r="C14" s="25">
        <f>IF(Start!C27&gt;0,Luciën!B86,"")</f>
        <v>0</v>
      </c>
      <c r="D14" s="323">
        <f>Start!E43+Start!G43+Start!I43+Start!K43-Totaal!C14</f>
        <v>45</v>
      </c>
      <c r="E14" s="26">
        <f>IF(Start!C27&gt;0,Luciën!C86,"")</f>
        <v>0</v>
      </c>
      <c r="F14" s="326" t="e">
        <f t="shared" si="0"/>
        <v>#DIV/0!</v>
      </c>
      <c r="G14" s="27" t="e">
        <f>IF(Start!C27&gt;0,Luciën!D86,"")</f>
        <v>#DIV/0!</v>
      </c>
      <c r="H14" s="26">
        <f>IF(Start!C27&gt;0,Luciën!F86,"")</f>
        <v>0</v>
      </c>
      <c r="I14" s="27">
        <f>IF(Start!C27&gt;0,Luciën!E86,"")</f>
        <v>0</v>
      </c>
      <c r="J14" s="28">
        <f>IF(Start!C27&gt;0,Start!K27,"")</f>
        <v>14</v>
      </c>
    </row>
    <row r="15" spans="1:10" ht="24.95" customHeight="1" x14ac:dyDescent="0.2">
      <c r="A15" s="29">
        <f>IF(Start!C25&gt;0,A14+1,"")</f>
        <v>4</v>
      </c>
      <c r="B15" s="24" t="str">
        <f>IF(Start!C32&gt;0,Start!C32,"")</f>
        <v>Frans vd Spank</v>
      </c>
      <c r="C15" s="25">
        <f>IF(Start!C32&gt;0,Frans!B86,"")</f>
        <v>0</v>
      </c>
      <c r="D15" s="323">
        <f>Start!E43+Start!G43+Start!I43+Start!K43-Totaal!C15</f>
        <v>45</v>
      </c>
      <c r="E15" s="26">
        <f>IF(Start!C32&gt;0,Frans!C86,"")</f>
        <v>0</v>
      </c>
      <c r="F15" s="326" t="e">
        <f t="shared" si="0"/>
        <v>#DIV/0!</v>
      </c>
      <c r="G15" s="27" t="e">
        <f>IF(Start!C32&gt;0,Frans!D86,"")</f>
        <v>#DIV/0!</v>
      </c>
      <c r="H15" s="26">
        <f>IF(Start!C32&gt;0,Frans!F86,"")</f>
        <v>0</v>
      </c>
      <c r="I15" s="27">
        <f>IF(Start!C32&gt;0,Frans!E86,"")</f>
        <v>0</v>
      </c>
      <c r="J15" s="28">
        <f>IF(Start!C32&gt;0,Start!K32,"")</f>
        <v>17</v>
      </c>
    </row>
    <row r="16" spans="1:10" ht="24.95" customHeight="1" x14ac:dyDescent="0.2">
      <c r="A16" s="29">
        <f>IF(Start!C29&gt;0,A15+1,"")</f>
        <v>5</v>
      </c>
      <c r="B16" s="24" t="str">
        <f>IF(Start!C33&gt;0,Start!C33,"")</f>
        <v>Patrick vd Spank</v>
      </c>
      <c r="C16" s="25">
        <f>IF(Start!C33&gt;0,Patrick!B86,"")</f>
        <v>0</v>
      </c>
      <c r="D16" s="323">
        <f>Start!E43+Start!G43+Start!I43+Start!K43-Totaal!C16</f>
        <v>45</v>
      </c>
      <c r="E16" s="26">
        <f>IF(Start!C33&gt;0,Patrick!C86,"")</f>
        <v>0</v>
      </c>
      <c r="F16" s="326" t="e">
        <f t="shared" si="0"/>
        <v>#DIV/0!</v>
      </c>
      <c r="G16" s="27" t="e">
        <f>IF(Start!C33&gt;0,Patrick!D86,"")</f>
        <v>#DIV/0!</v>
      </c>
      <c r="H16" s="26">
        <f>IF(Start!C33&gt;0,Patrick!F86,"")</f>
        <v>0</v>
      </c>
      <c r="I16" s="27">
        <f>IF(Start!C33&gt;0,Patrick!E86,"")</f>
        <v>0</v>
      </c>
      <c r="J16" s="28">
        <f>IF(Start!C33&gt;0,Start!K33,"")</f>
        <v>15</v>
      </c>
    </row>
    <row r="17" spans="1:10" ht="24.95" customHeight="1" x14ac:dyDescent="0.2">
      <c r="A17" s="29">
        <f>IF(Start!C27&gt;0,A16+1,"")</f>
        <v>6</v>
      </c>
      <c r="B17" s="24" t="str">
        <f>IF(Start!C28&gt;0,Start!C28,"")</f>
        <v>Harrie Hanegraaf</v>
      </c>
      <c r="C17" s="25">
        <f>IF(Start!C28&gt;0,Harrie!B86,"")</f>
        <v>0</v>
      </c>
      <c r="D17" s="323">
        <f>Start!E43+Start!G43+Start!I43+Start!K43-Totaal!C17</f>
        <v>45</v>
      </c>
      <c r="E17" s="26">
        <f>IF(Start!C28&gt;0,Harrie!C86,"")</f>
        <v>0</v>
      </c>
      <c r="F17" s="326" t="e">
        <f t="shared" si="0"/>
        <v>#DIV/0!</v>
      </c>
      <c r="G17" s="27" t="e">
        <f>IF(Start!C28&gt;0,Harrie!D86,"")</f>
        <v>#DIV/0!</v>
      </c>
      <c r="H17" s="26">
        <f>IF(Start!C28&gt;0,Harrie!F86,"")</f>
        <v>0</v>
      </c>
      <c r="I17" s="27">
        <f>IF(Start!C28&gt;0,Harrie!E86,"")</f>
        <v>0</v>
      </c>
      <c r="J17" s="28">
        <f>IF(Start!C28&gt;0,Start!K28,"")</f>
        <v>13</v>
      </c>
    </row>
    <row r="18" spans="1:10" ht="24.95" customHeight="1" x14ac:dyDescent="0.2">
      <c r="A18" s="29">
        <f>IF(Start!C31&gt;0,A17+1,"")</f>
        <v>7</v>
      </c>
      <c r="B18" s="24" t="str">
        <f>IF(Start!C29&gt;0,Start!C29,"")</f>
        <v>Tonnie vd Oetelaar</v>
      </c>
      <c r="C18" s="25">
        <f>IF(Start!C29&gt;0,Tonnie!B86,"")</f>
        <v>0</v>
      </c>
      <c r="D18" s="323">
        <f>Start!E43+Start!G43+Start!I43+Start!K43-Totaal!C18</f>
        <v>45</v>
      </c>
      <c r="E18" s="26">
        <f>IF(Start!C29&gt;0,Tonnie!C86,"")</f>
        <v>0</v>
      </c>
      <c r="F18" s="326" t="e">
        <f t="shared" si="0"/>
        <v>#DIV/0!</v>
      </c>
      <c r="G18" s="27" t="e">
        <f>IF(Start!C29&gt;0,Tonnie!D86,"")</f>
        <v>#DIV/0!</v>
      </c>
      <c r="H18" s="26">
        <f>IF(Start!C29&gt;0,Tonnie!F86,"")</f>
        <v>0</v>
      </c>
      <c r="I18" s="27">
        <f>IF(Start!C29&gt;0,Tonnie!E86,"")</f>
        <v>0</v>
      </c>
      <c r="J18" s="28">
        <f>IF(Start!C29&gt;0,Start!K29,"")</f>
        <v>8</v>
      </c>
    </row>
    <row r="19" spans="1:10" ht="24.95" customHeight="1" x14ac:dyDescent="0.2">
      <c r="A19" s="29">
        <f>IF(Start!C33&gt;0,A18+1,"")</f>
        <v>8</v>
      </c>
      <c r="B19" s="24" t="str">
        <f>IF(Start!C31&gt;0,Start!C31,"")</f>
        <v>Piet Smits</v>
      </c>
      <c r="C19" s="25">
        <f>IF(Start!C31&gt;0,'Piet S'!B86,"")</f>
        <v>0</v>
      </c>
      <c r="D19" s="323">
        <f>Start!E43+Start!G43+Start!I43+Start!K43-Totaal!C19</f>
        <v>45</v>
      </c>
      <c r="E19" s="26">
        <f>IF(Start!C31&gt;0,'Piet S'!C86,"")</f>
        <v>0</v>
      </c>
      <c r="F19" s="326" t="e">
        <f t="shared" si="0"/>
        <v>#DIV/0!</v>
      </c>
      <c r="G19" s="27" t="e">
        <f>IF(Start!C31&gt;0,'Piet S'!D86,"")</f>
        <v>#DIV/0!</v>
      </c>
      <c r="H19" s="26">
        <f>IF(Start!C31&gt;0,'Piet S'!F86,"")</f>
        <v>0</v>
      </c>
      <c r="I19" s="27">
        <f>IF(Start!C31&gt;0,'Piet S'!E86,"")</f>
        <v>0</v>
      </c>
      <c r="J19" s="28">
        <f>IF(Start!C31&gt;0,Start!K31,"")</f>
        <v>8</v>
      </c>
    </row>
    <row r="20" spans="1:10" ht="24.95" customHeight="1" x14ac:dyDescent="0.2">
      <c r="A20" s="29">
        <f>IF(Start!C30&gt;0,A19+1,"")</f>
        <v>9</v>
      </c>
      <c r="B20" s="24" t="str">
        <f>IF(Start!C25&gt;0,Start!C25,"")</f>
        <v>Cor vd Berg</v>
      </c>
      <c r="C20" s="25">
        <f>IF(Start!C25&gt;0,Cor!B86,"")</f>
        <v>0</v>
      </c>
      <c r="D20" s="323">
        <f>Start!E43+Start!G43+Start!I43+Start!K43-Totaal!C20</f>
        <v>45</v>
      </c>
      <c r="E20" s="26">
        <f>IF(Start!C25&gt;0,Cor!C86,"")</f>
        <v>0</v>
      </c>
      <c r="F20" s="326" t="e">
        <f t="shared" si="0"/>
        <v>#DIV/0!</v>
      </c>
      <c r="G20" s="27" t="e">
        <f>IF(Start!C25&gt;0,Cor!D86,"")</f>
        <v>#DIV/0!</v>
      </c>
      <c r="H20" s="26">
        <f>IF(Start!C25&gt;0,Cor!F86,"")</f>
        <v>0</v>
      </c>
      <c r="I20" s="27">
        <f>IF(Start!C25&gt;0,Cor!E86,"")</f>
        <v>0</v>
      </c>
      <c r="J20" s="28">
        <f>IF(Start!C25&gt;0,Start!K25,"")</f>
        <v>9</v>
      </c>
    </row>
    <row r="21" spans="1:10" ht="24.95" customHeight="1" x14ac:dyDescent="0.2">
      <c r="A21" s="29">
        <f>IF(Start!C28&gt;0,A20+1,"")</f>
        <v>10</v>
      </c>
      <c r="B21" s="24" t="str">
        <f>IF(Start!C24&gt;0,Start!C24,"")</f>
        <v>Henk Baron</v>
      </c>
      <c r="C21" s="25">
        <f>IF(Start!C24&gt;0,Henk!B86,"")</f>
        <v>0</v>
      </c>
      <c r="D21" s="323">
        <f>Start!E43+Start!G43+Start!I43+Start!K43-Totaal!C21</f>
        <v>45</v>
      </c>
      <c r="E21" s="26">
        <f>IF(Start!C24&gt;0,Henk!C86,"")</f>
        <v>0</v>
      </c>
      <c r="F21" s="326" t="e">
        <f t="shared" si="0"/>
        <v>#DIV/0!</v>
      </c>
      <c r="G21" s="27" t="e">
        <f>IF(Start!C24&gt;0,Henk!D86,"")</f>
        <v>#DIV/0!</v>
      </c>
      <c r="H21" s="26">
        <f>IF(Start!C24&gt;0,Henk!F86,"")</f>
        <v>0</v>
      </c>
      <c r="I21" s="27">
        <f>IF(Start!C24&gt;0,Henk!E86,"")</f>
        <v>0</v>
      </c>
      <c r="J21" s="28">
        <f>IF(Start!C24&gt;0,Start!K24,"")</f>
        <v>9</v>
      </c>
    </row>
    <row r="22" spans="1:10" ht="24.95" customHeight="1" x14ac:dyDescent="0.2">
      <c r="A22" s="29">
        <f>IF(Start!C34&gt;0,A21+1,"")</f>
        <v>11</v>
      </c>
      <c r="B22" s="24" t="str">
        <f>IF(Start!C23&gt;0,Start!C23,"")</f>
        <v>Peter van Alderen</v>
      </c>
      <c r="C22" s="25">
        <f>IF(Start!C23&gt;0,Peter!B84,"")</f>
        <v>0</v>
      </c>
      <c r="D22" s="323">
        <f>Start!E43+Start!G43+Start!K43-Totaal!C22</f>
        <v>35</v>
      </c>
      <c r="E22" s="26">
        <f>IF(Start!C23&gt;0,Peter!C84,"")</f>
        <v>0</v>
      </c>
      <c r="F22" s="326" t="e">
        <f t="shared" si="0"/>
        <v>#DIV/0!</v>
      </c>
      <c r="G22" s="27" t="e">
        <f>IF(Start!C23&gt;0,Peter!D84,"")</f>
        <v>#DIV/0!</v>
      </c>
      <c r="H22" s="26">
        <f>IF(Start!C23&gt;0,Peter!F84,"")</f>
        <v>0</v>
      </c>
      <c r="I22" s="27">
        <f>IF(Start!C23&gt;0,Peter!E84,"")</f>
        <v>0</v>
      </c>
      <c r="J22" s="28">
        <f>IF(Start!C23&gt;0,Start!K23,"")</f>
        <v>12</v>
      </c>
    </row>
    <row r="23" spans="1:10" ht="24.95" customHeight="1" x14ac:dyDescent="0.2">
      <c r="A23" s="29">
        <f>IF(Start!C32&gt;0,A22+1,"")</f>
        <v>12</v>
      </c>
      <c r="B23" s="24" t="str">
        <f>IF(Start!C35&gt;0,Start!C35,"")</f>
        <v>William Verhoeven</v>
      </c>
      <c r="C23" s="25">
        <f>IF(Start!C35&gt;0,William!B86,"")</f>
        <v>0</v>
      </c>
      <c r="D23" s="323">
        <f>Start!E43+Start!G43-Totaal!C23</f>
        <v>23</v>
      </c>
      <c r="E23" s="26">
        <f>IF(Start!C35&gt;0,William!C86,"")</f>
        <v>0</v>
      </c>
      <c r="F23" s="326" t="e">
        <f t="shared" si="0"/>
        <v>#DIV/0!</v>
      </c>
      <c r="G23" s="27" t="e">
        <f>IF(Start!C35&gt;0,William!D86,"")</f>
        <v>#DIV/0!</v>
      </c>
      <c r="H23" s="26">
        <f>IF(Start!C35&gt;0,William!F86,"")</f>
        <v>0</v>
      </c>
      <c r="I23" s="27">
        <f>IF(Start!C35&gt;0,William!E86,"")</f>
        <v>0</v>
      </c>
      <c r="J23" s="28">
        <f>IF(Start!C35&gt;0,Start!K35,"")</f>
        <v>8</v>
      </c>
    </row>
    <row r="24" spans="1:10" ht="24.95" customHeight="1" x14ac:dyDescent="0.2">
      <c r="A24" s="29">
        <f>IF(Start!C35&gt;0,A23+1,"")</f>
        <v>13</v>
      </c>
      <c r="B24" s="24" t="str">
        <f>IF(Start!C36&gt;0,Start!C36,"")</f>
        <v>Jan Vloet</v>
      </c>
      <c r="C24" s="25">
        <f>IF(Start!C36&gt;0,Jan!B86,"")</f>
        <v>0</v>
      </c>
      <c r="D24" s="323">
        <f>Start!I43+Start!K43-Totaal!C24</f>
        <v>22</v>
      </c>
      <c r="E24" s="26">
        <f>IF(Start!C36&gt;0,Jan!C86,"")</f>
        <v>0</v>
      </c>
      <c r="F24" s="326" t="e">
        <f>IF(Start!C36&gt;0,E24/C24*10,"")</f>
        <v>#DIV/0!</v>
      </c>
      <c r="G24" s="27" t="e">
        <f>IF(Start!C36&gt;0,Jan!D86,"")</f>
        <v>#DIV/0!</v>
      </c>
      <c r="H24" s="26">
        <f>IF(Start!C36&gt;0,Jan!F86,"")</f>
        <v>0</v>
      </c>
      <c r="I24" s="27">
        <f>IF(Start!C36&gt;0,Jan!E86,"")</f>
        <v>0</v>
      </c>
      <c r="J24" s="28">
        <f>IF(Start!C36&gt;0,Start!K36,"")</f>
        <v>8</v>
      </c>
    </row>
    <row r="25" spans="1:10" ht="24.95" customHeight="1" x14ac:dyDescent="0.2">
      <c r="A25" s="29">
        <f>IF(Start!C36&gt;0,A24+1,"")</f>
        <v>14</v>
      </c>
      <c r="B25" s="24" t="str">
        <f>IF(Start!C30&gt;0,Start!C30,"")</f>
        <v>Leo Pijnenburg</v>
      </c>
      <c r="C25" s="25">
        <f>IF(Start!C30&gt;0,Leo!B86,"")</f>
        <v>0</v>
      </c>
      <c r="D25" s="323">
        <f>Start!E43-Totaal!C25</f>
        <v>12</v>
      </c>
      <c r="E25" s="26">
        <f>IF(Start!C30&gt;0,Leo!C86,"")</f>
        <v>0</v>
      </c>
      <c r="F25" s="326" t="e">
        <f>E25/C25*10</f>
        <v>#DIV/0!</v>
      </c>
      <c r="G25" s="27" t="e">
        <f>IF(Start!C30&gt;0,Leo!D86,"")</f>
        <v>#DIV/0!</v>
      </c>
      <c r="H25" s="26">
        <f>IF(Start!C30&gt;0,Leo!F86,"")</f>
        <v>0</v>
      </c>
      <c r="I25" s="27">
        <f>IF(Start!C30&gt;0,Leo!E86,"")</f>
        <v>0</v>
      </c>
      <c r="J25" s="28">
        <f>IF(Start!C30&gt;0,Start!K30,"")</f>
        <v>8</v>
      </c>
    </row>
    <row r="26" spans="1:10" ht="24.95" customHeight="1" x14ac:dyDescent="0.2">
      <c r="A26" s="29">
        <f>IF(Start!C37&gt;0,A25+1,"")</f>
        <v>15</v>
      </c>
      <c r="B26" s="24" t="str">
        <f>IF(Start!C37&gt;0,Start!C37,"")</f>
        <v>Jo vd Hanenberg</v>
      </c>
      <c r="C26" s="25">
        <f>IF(Start!C37&gt;0,Jo!B86,"")</f>
        <v>0</v>
      </c>
      <c r="D26" s="323">
        <f>Start!K43-Totaal!C26</f>
        <v>12</v>
      </c>
      <c r="E26" s="26">
        <f>IF(Start!C37&gt;0,Jo!C86,"")</f>
        <v>0</v>
      </c>
      <c r="F26" s="326" t="e">
        <f>IF(Start!C37&gt;0,E26/C26*10,"")</f>
        <v>#DIV/0!</v>
      </c>
      <c r="G26" s="27" t="e">
        <f>IF(Start!C37&gt;0,Jo!D86,"")</f>
        <v>#DIV/0!</v>
      </c>
      <c r="H26" s="26">
        <f>IF(Start!C37&gt;0,Jo!F86,"")</f>
        <v>0</v>
      </c>
      <c r="I26" s="27">
        <f>IF(Start!C37&gt;0,Jo!E86,"")</f>
        <v>0</v>
      </c>
      <c r="J26" s="28">
        <f>IF(Start!C37&gt;0,Start!K37,"")</f>
        <v>16</v>
      </c>
    </row>
    <row r="27" spans="1:10" ht="24.95" customHeight="1" x14ac:dyDescent="0.2">
      <c r="A27" s="29" t="str">
        <f>IF(Start!C38&gt;0,A26+1,"")</f>
        <v/>
      </c>
      <c r="B27" s="24" t="str">
        <f>IF(Start!C38&gt;0,Start!C38,"")</f>
        <v/>
      </c>
      <c r="C27" s="25" t="str">
        <f>IF(Start!C38&gt;0,Nieuw3!B86,"")</f>
        <v/>
      </c>
      <c r="D27" s="323"/>
      <c r="E27" s="26" t="str">
        <f>IF(Start!C38&gt;0,Nieuw3!C86,"")</f>
        <v/>
      </c>
      <c r="F27" s="326" t="str">
        <f>IF(Start!C38&gt;0,E27/C27*10,"")</f>
        <v/>
      </c>
      <c r="G27" s="27" t="str">
        <f>IF(Start!C38&gt;0,Nieuw3!D86,"")</f>
        <v/>
      </c>
      <c r="H27" s="26" t="str">
        <f>IF(Start!C38&gt;0,Nieuw3!F86,"")</f>
        <v/>
      </c>
      <c r="I27" s="27" t="str">
        <f>IF(Start!C38&gt;0,Nieuw3!E86,"")</f>
        <v/>
      </c>
      <c r="J27" s="28" t="str">
        <f>IF(Start!C38&gt;0,Start!K38,"")</f>
        <v/>
      </c>
    </row>
    <row r="28" spans="1:10" ht="24.95" customHeight="1" x14ac:dyDescent="0.2">
      <c r="A28" s="29" t="str">
        <f>IF(Start!C39&gt;0,A27+1,"")</f>
        <v/>
      </c>
      <c r="B28" s="24" t="str">
        <f>IF(Start!C39&gt;0,Start!C39,"")</f>
        <v/>
      </c>
      <c r="C28" s="25" t="str">
        <f>IF(Start!C39&gt;0,Nieuw4!B86,"")</f>
        <v/>
      </c>
      <c r="D28" s="323"/>
      <c r="E28" s="26" t="str">
        <f>IF(Start!C39&gt;0,Nieuw4!C86,"")</f>
        <v/>
      </c>
      <c r="F28" s="326" t="str">
        <f>IF(Start!C39&gt;0,E28/C28*10,"")</f>
        <v/>
      </c>
      <c r="G28" s="27" t="str">
        <f>IF(Start!C39&gt;0,Nieuw4!D86,"")</f>
        <v/>
      </c>
      <c r="H28" s="26" t="str">
        <f>IF(Start!C39&gt;0,Nieuw4!F86,"")</f>
        <v/>
      </c>
      <c r="I28" s="27" t="str">
        <f>IF(Start!C39&gt;0,Nieuw4!E86,"")</f>
        <v/>
      </c>
      <c r="J28" s="28" t="str">
        <f>IF(Start!C39&gt;0,Start!K39,"")</f>
        <v/>
      </c>
    </row>
    <row r="29" spans="1:10" ht="24.95" customHeight="1" x14ac:dyDescent="0.2">
      <c r="A29" s="29" t="str">
        <f>IF(Start!C40&gt;0,A28+1,"")</f>
        <v/>
      </c>
      <c r="B29" s="24" t="str">
        <f>IF(Start!C40&gt;0,Start!C40,"")</f>
        <v/>
      </c>
      <c r="C29" s="25" t="str">
        <f>IF(Start!C40&gt;0,Nieuw5!B86,"")</f>
        <v/>
      </c>
      <c r="D29" s="323"/>
      <c r="E29" s="26" t="str">
        <f>IF(Start!C40&gt;0,Nieuw5!C86,"")</f>
        <v/>
      </c>
      <c r="F29" s="326" t="str">
        <f>IF(Start!C40&gt;0,E29/C29*10,"")</f>
        <v/>
      </c>
      <c r="G29" s="27" t="str">
        <f>IF(Start!C40&gt;0,Nieuw5!D86,"")</f>
        <v/>
      </c>
      <c r="H29" s="26" t="str">
        <f>IF(Start!C40&gt;0,Nieuw5!F86,"")</f>
        <v/>
      </c>
      <c r="I29" s="27" t="str">
        <f>IF(Start!C40&gt;0,Nieuw5!E86,"")</f>
        <v/>
      </c>
      <c r="J29" s="28" t="str">
        <f>IF(Start!C40&gt;0,Start!K40,"")</f>
        <v/>
      </c>
    </row>
    <row r="30" spans="1:10" ht="24.95" customHeight="1" x14ac:dyDescent="0.2">
      <c r="A30" s="29" t="str">
        <f>IF(Start!C41&gt;0,A29+1,"")</f>
        <v/>
      </c>
      <c r="B30" s="24" t="str">
        <f>IF(Start!C41&gt;0,Start!C41,"")</f>
        <v/>
      </c>
      <c r="C30" s="25" t="str">
        <f>IF(Start!C41&gt;0,Nieuw6!B86,"")</f>
        <v/>
      </c>
      <c r="D30" s="323"/>
      <c r="E30" s="26" t="str">
        <f>IF(Start!C41&gt;0,Nieuw6!C86,"")</f>
        <v/>
      </c>
      <c r="F30" s="326" t="str">
        <f>IF(Start!C41&gt;0,E30/C30*10,"")</f>
        <v/>
      </c>
      <c r="G30" s="27" t="str">
        <f>IF(Start!C41&gt;0,Nieuw6!D86,"")</f>
        <v/>
      </c>
      <c r="H30" s="26" t="str">
        <f>IF(Start!C41&gt;0,Nieuw6!F86,"")</f>
        <v/>
      </c>
      <c r="I30" s="27" t="str">
        <f>IF(Start!C41&gt;0,Nieuw6!E86,"")</f>
        <v/>
      </c>
      <c r="J30" s="28" t="str">
        <f>IF(Start!C41&gt;0,Start!K41,"")</f>
        <v/>
      </c>
    </row>
    <row r="31" spans="1:10" ht="24.95" customHeight="1" x14ac:dyDescent="0.2">
      <c r="A31" s="29" t="str">
        <f>IF(Start!C42&gt;0,A30+1,"")</f>
        <v/>
      </c>
      <c r="B31" s="24" t="str">
        <f>IF(Start!C42&gt;0,Start!C42,"")</f>
        <v/>
      </c>
      <c r="C31" s="25" t="str">
        <f>IF(Start!C42&gt;0,Nieuw7!B86,"")</f>
        <v/>
      </c>
      <c r="D31" s="323"/>
      <c r="E31" s="26" t="str">
        <f>IF(Start!C42&gt;0,Nieuw7!C86,"")</f>
        <v/>
      </c>
      <c r="F31" s="326" t="str">
        <f>IF(Start!C42&gt;0,E31/C31*10,"")</f>
        <v/>
      </c>
      <c r="G31" s="27" t="str">
        <f>IF(Start!C42&gt;0,Nieuw7!D86,"")</f>
        <v/>
      </c>
      <c r="H31" s="26" t="str">
        <f>IF(Start!C42&gt;0,Nieuw7!F86,"")</f>
        <v/>
      </c>
      <c r="I31" s="27" t="str">
        <f>IF(Start!C42&gt;0,Nieuw7!E86,"")</f>
        <v/>
      </c>
      <c r="J31" s="28" t="str">
        <f>IF(Start!C42&gt;0,Start!K42,"")</f>
        <v/>
      </c>
    </row>
    <row r="32" spans="1:10" ht="24.95" customHeight="1" x14ac:dyDescent="0.2">
      <c r="A32" s="19"/>
      <c r="B32" s="20" t="s">
        <v>17</v>
      </c>
      <c r="C32" s="68">
        <f>SUM(C12:C31)/2</f>
        <v>0</v>
      </c>
      <c r="D32" s="324">
        <f>SUM(D12:D31)/2</f>
        <v>277</v>
      </c>
      <c r="E32" s="145">
        <f>SUM(E12:E31)</f>
        <v>0</v>
      </c>
      <c r="F32" s="324" t="e">
        <f>E32/C32/2*10</f>
        <v>#DIV/0!</v>
      </c>
      <c r="G32" s="210" t="e">
        <f>SUM(G12:G26)/15</f>
        <v>#DIV/0!</v>
      </c>
      <c r="H32" s="145">
        <f>MAX(H12:H31)</f>
        <v>0</v>
      </c>
      <c r="I32" s="63">
        <f>MAX(I12:I31)</f>
        <v>0</v>
      </c>
      <c r="J32" s="21">
        <f>SUM(J12:J31)*4/14/100</f>
        <v>0.48</v>
      </c>
    </row>
    <row r="33" spans="1:10" ht="20.100000000000001" customHeight="1" x14ac:dyDescent="0.2">
      <c r="A33" s="340"/>
      <c r="B33" s="340" t="s">
        <v>247</v>
      </c>
      <c r="C33" s="340"/>
      <c r="D33" s="340"/>
      <c r="E33" s="340"/>
      <c r="F33" s="340"/>
      <c r="G33" s="340"/>
      <c r="H33" s="340"/>
      <c r="I33" s="340"/>
      <c r="J33" s="340"/>
    </row>
    <row r="34" spans="1:10" ht="20.100000000000001" customHeight="1" x14ac:dyDescent="0.2">
      <c r="A34" s="340"/>
      <c r="B34" s="340" t="s">
        <v>251</v>
      </c>
      <c r="C34" s="340"/>
      <c r="D34" s="340"/>
      <c r="E34" s="340"/>
      <c r="F34" s="340"/>
      <c r="G34" s="340"/>
      <c r="H34" s="340"/>
      <c r="I34" s="340"/>
      <c r="J34" s="340"/>
    </row>
    <row r="35" spans="1:10" ht="20.100000000000001" customHeight="1" x14ac:dyDescent="0.2">
      <c r="A35" s="341"/>
      <c r="B35" s="341" t="s">
        <v>246</v>
      </c>
      <c r="C35" s="341"/>
      <c r="D35" s="341"/>
      <c r="E35" s="341"/>
      <c r="F35" s="341"/>
      <c r="G35" s="341"/>
      <c r="H35" s="341"/>
      <c r="I35" s="341"/>
      <c r="J35" s="341"/>
    </row>
  </sheetData>
  <sortState ref="B12:J26">
    <sortCondition descending="1" ref="E12:E26"/>
    <sortCondition ref="C12:C26"/>
    <sortCondition descending="1" ref="G12:G26"/>
  </sortState>
  <mergeCells count="8">
    <mergeCell ref="H2:J2"/>
    <mergeCell ref="H3:J3"/>
    <mergeCell ref="H5:J5"/>
    <mergeCell ref="E9:F9"/>
    <mergeCell ref="A9:B10"/>
    <mergeCell ref="C9:D9"/>
    <mergeCell ref="H4:J4"/>
    <mergeCell ref="C7:J7"/>
  </mergeCells>
  <phoneticPr fontId="0" type="noConversion"/>
  <pageMargins left="0.27559055118110237" right="0.39370078740157483" top="0.39370078740157483" bottom="0.39370078740157483" header="0.51181102362204722" footer="0.51181102362204722"/>
  <pageSetup paperSize="9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0.7109375" customWidth="1"/>
    <col min="3" max="22" width="5.7109375" customWidth="1"/>
  </cols>
  <sheetData>
    <row r="1" spans="1:22" ht="20.100000000000001" customHeight="1" x14ac:dyDescent="0.2">
      <c r="A1" s="437" t="str">
        <f>Start!C5</f>
        <v>Recreatieclub Tiona</v>
      </c>
      <c r="B1" s="438"/>
      <c r="C1" s="438"/>
      <c r="D1" s="71" t="str">
        <f>Start!C6</f>
        <v>Competitie Driebanden klein</v>
      </c>
      <c r="E1" s="71"/>
      <c r="F1" s="71"/>
      <c r="G1" s="71"/>
      <c r="H1" s="71"/>
      <c r="I1" s="71"/>
      <c r="J1" s="71"/>
      <c r="K1" s="71"/>
      <c r="L1" s="71" t="str">
        <f>Start!C7</f>
        <v>Seizoen 2017-2018</v>
      </c>
      <c r="M1" s="72"/>
      <c r="N1" s="71"/>
      <c r="O1" s="71"/>
      <c r="P1" s="176" t="s">
        <v>114</v>
      </c>
      <c r="Q1" s="71"/>
      <c r="R1" s="71"/>
      <c r="S1" s="73"/>
      <c r="T1" s="71"/>
      <c r="U1" s="71"/>
      <c r="V1" s="74"/>
    </row>
    <row r="2" spans="1:22" ht="20.100000000000001" customHeight="1" x14ac:dyDescent="0.2">
      <c r="A2" s="75"/>
      <c r="B2" s="71"/>
      <c r="C2" s="69"/>
      <c r="D2" s="69"/>
      <c r="E2" s="177"/>
      <c r="F2" s="69"/>
      <c r="G2" s="69"/>
      <c r="H2" s="69"/>
      <c r="I2" s="69"/>
      <c r="J2" s="69"/>
      <c r="K2" s="69"/>
      <c r="L2" s="177" t="s">
        <v>29</v>
      </c>
      <c r="M2" s="177"/>
      <c r="N2" s="69"/>
      <c r="O2" s="69"/>
      <c r="P2" s="439">
        <f>Uitslagen!C6</f>
        <v>43131</v>
      </c>
      <c r="Q2" s="439"/>
      <c r="R2" s="439"/>
      <c r="S2" s="439"/>
      <c r="T2" s="439"/>
      <c r="U2" s="439"/>
      <c r="V2" s="440"/>
    </row>
    <row r="3" spans="1:22" ht="120" customHeight="1" x14ac:dyDescent="0.2">
      <c r="A3" s="77"/>
      <c r="B3" s="143"/>
      <c r="C3" s="78" t="str">
        <f>IF(Start!C23&gt;0,Start!C23,"")</f>
        <v>Peter van Alderen</v>
      </c>
      <c r="D3" s="78" t="str">
        <f>IF(C12&gt;0,Start!C24,"")</f>
        <v>Henk Baron</v>
      </c>
      <c r="E3" s="78" t="str">
        <f>IF(Start!C25&gt;0,Start!C25,"")</f>
        <v>Cor vd Berg</v>
      </c>
      <c r="F3" s="78" t="str">
        <f>IF(Start!C26&gt;0,Start!C26,"")</f>
        <v>Daan Bergink</v>
      </c>
      <c r="G3" s="78" t="str">
        <f>IF(Start!C27&gt;0,Start!C27,"")</f>
        <v>Luciën Bressers</v>
      </c>
      <c r="H3" s="78" t="str">
        <f>IF(Start!C28&gt;0,Start!C28,"")</f>
        <v>Harrie Hanegraaf</v>
      </c>
      <c r="I3" s="78" t="str">
        <f>IF(Start!C29&gt;0,Start!C29,"")</f>
        <v>Tonnie vd Oetelaar</v>
      </c>
      <c r="J3" s="78" t="str">
        <f>IF(Start!C30&gt;0,Start!C30,"")</f>
        <v>Leo Pijnenburg</v>
      </c>
      <c r="K3" s="78" t="str">
        <f>IF(Start!C31&gt;0,Start!C31,"")</f>
        <v>Piet Smits</v>
      </c>
      <c r="L3" s="78" t="str">
        <f>IF(Start!C32&gt;0,Start!C32,"")</f>
        <v>Frans vd Spank</v>
      </c>
      <c r="M3" s="78" t="str">
        <f>IF(Start!C33&gt;0,Start!C33,"")</f>
        <v>Patrick vd Spank</v>
      </c>
      <c r="N3" s="78" t="str">
        <f>IF(Start!C34&gt;0,Start!C34,"")</f>
        <v>Piet Theijssen</v>
      </c>
      <c r="O3" s="78" t="str">
        <f>IF(Start!C35&gt;0,Start!C35,"")</f>
        <v>William Verhoeven</v>
      </c>
      <c r="P3" s="78" t="str">
        <f>IF(Start!C36&gt;0,Start!C36,"")</f>
        <v>Jan Vloet</v>
      </c>
      <c r="Q3" s="78" t="str">
        <f>IF(Start!C37&gt;0,Start!C37,"")</f>
        <v>Jo vd Hanenberg</v>
      </c>
      <c r="R3" s="315" t="str">
        <f>IF(Start!C38&gt;0,Start!C38,"")</f>
        <v/>
      </c>
      <c r="S3" s="315" t="str">
        <f>IF(Start!C39&gt;0,Start!C39,"")</f>
        <v/>
      </c>
      <c r="T3" s="315" t="str">
        <f>IF(Start!C40&gt;0,Start!C40,"")</f>
        <v/>
      </c>
      <c r="U3" s="315" t="str">
        <f>IF(Start!C41&gt;0,Start!C41,"")</f>
        <v/>
      </c>
      <c r="V3" s="315" t="str">
        <f>IF(Start!C42&gt;0,Start!C42,"")</f>
        <v/>
      </c>
    </row>
    <row r="4" spans="1:22" ht="15" customHeight="1" x14ac:dyDescent="0.2">
      <c r="A4" s="79"/>
      <c r="B4" s="178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16"/>
      <c r="S4" s="316"/>
      <c r="T4" s="316"/>
      <c r="U4" s="316"/>
      <c r="V4" s="316"/>
    </row>
    <row r="5" spans="1:22" ht="15" customHeight="1" x14ac:dyDescent="0.2">
      <c r="A5" s="75"/>
      <c r="B5" s="80"/>
      <c r="C5" s="81">
        <f>Start!B23</f>
        <v>1</v>
      </c>
      <c r="D5" s="81">
        <f>Start!B24</f>
        <v>2</v>
      </c>
      <c r="E5" s="81">
        <f>Start!B25</f>
        <v>3</v>
      </c>
      <c r="F5" s="81">
        <f>Start!B26</f>
        <v>4</v>
      </c>
      <c r="G5" s="81">
        <f>Start!B27</f>
        <v>5</v>
      </c>
      <c r="H5" s="81">
        <f>Start!B28</f>
        <v>6</v>
      </c>
      <c r="I5" s="81">
        <f>Start!B29</f>
        <v>7</v>
      </c>
      <c r="J5" s="81">
        <f>Start!B30</f>
        <v>8</v>
      </c>
      <c r="K5" s="81">
        <f>Start!B31</f>
        <v>9</v>
      </c>
      <c r="L5" s="81">
        <f>Start!B32</f>
        <v>10</v>
      </c>
      <c r="M5" s="81">
        <f>Start!B33</f>
        <v>11</v>
      </c>
      <c r="N5" s="81">
        <f>Start!B34</f>
        <v>12</v>
      </c>
      <c r="O5" s="81">
        <f>Start!B35</f>
        <v>13</v>
      </c>
      <c r="P5" s="81">
        <f>Start!B36</f>
        <v>14</v>
      </c>
      <c r="Q5" s="81">
        <f>Start!B37</f>
        <v>15</v>
      </c>
      <c r="R5" s="317">
        <f>Start!B38</f>
        <v>16</v>
      </c>
      <c r="S5" s="317">
        <f>Start!B39</f>
        <v>17</v>
      </c>
      <c r="T5" s="317">
        <f>Start!B40</f>
        <v>18</v>
      </c>
      <c r="U5" s="317">
        <f>Start!B41</f>
        <v>19</v>
      </c>
      <c r="V5" s="317">
        <f>Start!B42</f>
        <v>20</v>
      </c>
    </row>
    <row r="6" spans="1:22" ht="18" customHeight="1" x14ac:dyDescent="0.2">
      <c r="A6" s="82">
        <f>Start!B23</f>
        <v>1</v>
      </c>
      <c r="B6" s="80" t="str">
        <f>IF(Start!C23&gt;0,Start!C23,"")</f>
        <v>Peter van Alderen</v>
      </c>
      <c r="C6" s="224"/>
      <c r="D6" s="83" t="str">
        <f>IF(Peter!B7&gt;0,Peter!B7,"")</f>
        <v/>
      </c>
      <c r="E6" s="83" t="str">
        <f>IF(Peter!B8&gt;0,Peter!B8,"")</f>
        <v/>
      </c>
      <c r="F6" s="83" t="str">
        <f>IF(Peter!B9&gt;0,Peter!B9,"")</f>
        <v/>
      </c>
      <c r="G6" s="83" t="str">
        <f>IF(Peter!B10&gt;0,Peter!B10,"")</f>
        <v/>
      </c>
      <c r="H6" s="83" t="str">
        <f>IF(Peter!B11&gt;0,Peter!B11,"")</f>
        <v/>
      </c>
      <c r="I6" s="83" t="str">
        <f>IF(Peter!B12&gt;0,Peter!B12,"")</f>
        <v/>
      </c>
      <c r="J6" s="83" t="str">
        <f>IF(Peter!B13&gt;0,Peter!B13,"")</f>
        <v/>
      </c>
      <c r="K6" s="83" t="str">
        <f>IF(Peter!B14&gt;0,Peter!B14,"")</f>
        <v/>
      </c>
      <c r="L6" s="83" t="str">
        <f>IF(Peter!B15&gt;0,Peter!B15,"")</f>
        <v/>
      </c>
      <c r="M6" s="83" t="str">
        <f>IF(Peter!B16&gt;0,Peter!B16,"")</f>
        <v/>
      </c>
      <c r="N6" s="83" t="str">
        <f>IF(Peter!B17&gt;0,Peter!B17,"")</f>
        <v/>
      </c>
      <c r="O6" s="83" t="str">
        <f>IF(Peter!B18&gt;0,Peter!B18,"")</f>
        <v/>
      </c>
      <c r="P6" s="83" t="str">
        <f>IF(Peter!B19&gt;0,Peter!B19,"")</f>
        <v/>
      </c>
      <c r="Q6" s="83" t="str">
        <f>IF(Peter!B20&gt;0,Peter!B20,"")</f>
        <v/>
      </c>
      <c r="R6" s="314" t="str">
        <f>IF(Peter!B21&gt;0,Peter!B21,"")</f>
        <v/>
      </c>
      <c r="S6" s="314" t="str">
        <f>IF(Peter!B22&gt;0,Peter!B22,"")</f>
        <v/>
      </c>
      <c r="T6" s="314" t="str">
        <f>IF(Peter!B23&gt;0,Peter!B23,"")</f>
        <v/>
      </c>
      <c r="U6" s="314" t="str">
        <f>IF(Peter!B24&gt;0,Peter!B24,"")</f>
        <v/>
      </c>
      <c r="V6" s="314" t="str">
        <f>IF(Peter!B25&gt;0,Peter!B25,"")</f>
        <v/>
      </c>
    </row>
    <row r="7" spans="1:22" ht="18" customHeight="1" x14ac:dyDescent="0.2">
      <c r="A7" s="82">
        <f>Start!B24</f>
        <v>2</v>
      </c>
      <c r="B7" s="80" t="str">
        <f>IF(Start!C24&gt;0,Start!C24,"")</f>
        <v>Henk Baron</v>
      </c>
      <c r="C7" s="83" t="str">
        <f>IF(Henk!B6&gt;0,Henk!B6,"")</f>
        <v/>
      </c>
      <c r="D7" s="33"/>
      <c r="E7" s="83" t="str">
        <f>IF(Henk!B8&gt;0,Henk!B8,"")</f>
        <v/>
      </c>
      <c r="F7" s="83" t="str">
        <f>IF(Henk!B9&gt;0,Henk!B9,"")</f>
        <v/>
      </c>
      <c r="G7" s="83" t="str">
        <f>IF(Henk!B10&gt;0,Henk!B10,"")</f>
        <v/>
      </c>
      <c r="H7" s="83" t="str">
        <f>IF(Henk!B11&gt;0,Henk!B11,"")</f>
        <v/>
      </c>
      <c r="I7" s="83" t="str">
        <f>IF(Henk!B12&gt;0,Henk!B12,"")</f>
        <v/>
      </c>
      <c r="J7" s="83" t="str">
        <f>IF(Henk!B13&gt;0,Henk!B13,"")</f>
        <v/>
      </c>
      <c r="K7" s="83" t="str">
        <f>IF(Henk!B14&gt;0,Henk!B14,"")</f>
        <v/>
      </c>
      <c r="L7" s="83" t="str">
        <f>IF(Henk!B15&gt;0,Henk!B15,"")</f>
        <v/>
      </c>
      <c r="M7" s="83" t="str">
        <f>IF(Henk!B16&gt;0,Henk!B16,"")</f>
        <v/>
      </c>
      <c r="N7" s="83" t="str">
        <f>IF(Henk!B17&gt;0,Henk!B17,"")</f>
        <v/>
      </c>
      <c r="O7" s="83" t="str">
        <f>IF(Henk!B18&gt;0,Henk!B18,"")</f>
        <v/>
      </c>
      <c r="P7" s="83" t="str">
        <f>IF(Henk!B19&gt;0,Henk!B19,"")</f>
        <v/>
      </c>
      <c r="Q7" s="83" t="str">
        <f>IF(Henk!B20&gt;0,Henk!B20,"")</f>
        <v/>
      </c>
      <c r="R7" s="314" t="str">
        <f>IF(Henk!B21&gt;0,Henk!B21,"")</f>
        <v/>
      </c>
      <c r="S7" s="314" t="str">
        <f>IF(Henk!B22&gt;0,Henk!B22,"")</f>
        <v/>
      </c>
      <c r="T7" s="314" t="str">
        <f>IF(Henk!B23&gt;0,Henk!B23,"")</f>
        <v/>
      </c>
      <c r="U7" s="314" t="str">
        <f>IF(Henk!B24&gt;0,Henk!B24,"")</f>
        <v/>
      </c>
      <c r="V7" s="314" t="str">
        <f>IF(Henk!B25&gt;0,Henk!B25,"")</f>
        <v/>
      </c>
    </row>
    <row r="8" spans="1:22" ht="18" customHeight="1" x14ac:dyDescent="0.2">
      <c r="A8" s="82">
        <f>Start!B25</f>
        <v>3</v>
      </c>
      <c r="B8" s="80" t="str">
        <f>IF(Start!C25&gt;0,Start!C25,"")</f>
        <v>Cor vd Berg</v>
      </c>
      <c r="C8" s="83" t="str">
        <f>IF(Cor!B6&gt;0,Cor!B6,"")</f>
        <v/>
      </c>
      <c r="D8" s="83" t="str">
        <f>IF(Cor!B7&gt;0,Cor!B7,"")</f>
        <v/>
      </c>
      <c r="E8" s="33"/>
      <c r="F8" s="83" t="str">
        <f>IF(Cor!B9&gt;0,Cor!B9,"")</f>
        <v/>
      </c>
      <c r="G8" s="83" t="str">
        <f>IF(Cor!B10&gt;0,Cor!B10,"")</f>
        <v/>
      </c>
      <c r="H8" s="83" t="str">
        <f>IF(Cor!B11&gt;0,Cor!B11,"")</f>
        <v/>
      </c>
      <c r="I8" s="83" t="str">
        <f>IF(Cor!B12&gt;0,Cor!B12,"")</f>
        <v/>
      </c>
      <c r="J8" s="83" t="str">
        <f>IF(Cor!B13&gt;0,Cor!B13,"")</f>
        <v/>
      </c>
      <c r="K8" s="83" t="str">
        <f>IF(Cor!B14&gt;0,Cor!B14,"")</f>
        <v/>
      </c>
      <c r="L8" s="83" t="str">
        <f>IF(Cor!B15&gt;0,Cor!B15,"")</f>
        <v/>
      </c>
      <c r="M8" s="83" t="str">
        <f>IF(Cor!B16&gt;0,Cor!B16,"")</f>
        <v/>
      </c>
      <c r="N8" s="83" t="str">
        <f>IF(Cor!B17&gt;0,Cor!B17,"")</f>
        <v/>
      </c>
      <c r="O8" s="83" t="str">
        <f>IF(Cor!B18&gt;0,Cor!B18,"")</f>
        <v/>
      </c>
      <c r="P8" s="83" t="str">
        <f>IF(Cor!B19&gt;0,Cor!B19,"")</f>
        <v/>
      </c>
      <c r="Q8" s="83" t="str">
        <f>IF(Cor!B20&gt;0,Cor!B20,"")</f>
        <v/>
      </c>
      <c r="R8" s="314" t="str">
        <f>IF(Cor!B21&gt;0,Cor!B21,"")</f>
        <v/>
      </c>
      <c r="S8" s="314" t="str">
        <f>IF(Cor!B22&gt;0,Cor!B22,"")</f>
        <v/>
      </c>
      <c r="T8" s="314" t="str">
        <f>IF(Cor!B23&gt;0,Cor!B23,"")</f>
        <v/>
      </c>
      <c r="U8" s="314" t="str">
        <f>IF(Cor!B24&gt;0,Cor!B24,"")</f>
        <v/>
      </c>
      <c r="V8" s="314" t="str">
        <f>IF(Cor!B25&gt;0,Cor!B25,"")</f>
        <v/>
      </c>
    </row>
    <row r="9" spans="1:22" ht="18" customHeight="1" x14ac:dyDescent="0.2">
      <c r="A9" s="82">
        <f>Start!B26</f>
        <v>4</v>
      </c>
      <c r="B9" s="80" t="str">
        <f>IF(Start!C26&gt;0,Start!C26,"")</f>
        <v>Daan Bergink</v>
      </c>
      <c r="C9" s="83" t="str">
        <f>IF(Daan!B6&gt;0,Daan!B6,"")</f>
        <v/>
      </c>
      <c r="D9" s="83" t="str">
        <f>IF(Daan!B7&gt;0,Daan!B7,"")</f>
        <v/>
      </c>
      <c r="E9" s="83" t="str">
        <f>IF(Daan!B8&gt;0,Daan!B8,"")</f>
        <v/>
      </c>
      <c r="F9" s="33"/>
      <c r="G9" s="83" t="str">
        <f>IF(Daan!B10&gt;0,Daan!B10,"")</f>
        <v/>
      </c>
      <c r="H9" s="83" t="str">
        <f>IF(Daan!B11&gt;0,Daan!B11,"")</f>
        <v/>
      </c>
      <c r="I9" s="83" t="str">
        <f>IF(Daan!B12&gt;0,Daan!B12,"")</f>
        <v/>
      </c>
      <c r="J9" s="83" t="str">
        <f>IF(Daan!B13&gt;0,Daan!B13,"")</f>
        <v/>
      </c>
      <c r="K9" s="83" t="str">
        <f>IF(Daan!B14&gt;0,Daan!B14,"")</f>
        <v/>
      </c>
      <c r="L9" s="83" t="str">
        <f>IF(Daan!B15&gt;0,Daan!B15,"")</f>
        <v/>
      </c>
      <c r="M9" s="83" t="str">
        <f>IF(Daan!B16&gt;0,Daan!B16,"")</f>
        <v/>
      </c>
      <c r="N9" s="83" t="str">
        <f>IF(Daan!B17&gt;0,Daan!B17,"")</f>
        <v/>
      </c>
      <c r="O9" s="83" t="str">
        <f>IF(Daan!B18&gt;0,Daan!B18,"")</f>
        <v/>
      </c>
      <c r="P9" s="83" t="str">
        <f>IF(Daan!B19&gt;0,Daan!B19,"")</f>
        <v/>
      </c>
      <c r="Q9" s="83" t="str">
        <f>IF(Daan!B20&gt;0,Daan!B20,"")</f>
        <v/>
      </c>
      <c r="R9" s="314" t="str">
        <f>IF(Daan!B21&gt;0,Daan!B21,"")</f>
        <v/>
      </c>
      <c r="S9" s="314" t="str">
        <f>IF(Daan!B22&gt;0,Daan!B22,"")</f>
        <v/>
      </c>
      <c r="T9" s="314" t="str">
        <f>IF(Daan!B23&gt;0,Daan!B23,"")</f>
        <v/>
      </c>
      <c r="U9" s="314" t="str">
        <f>IF(Daan!B24&gt;0,Daan!B24,"")</f>
        <v/>
      </c>
      <c r="V9" s="314" t="str">
        <f>IF(Daan!B25&gt;0,Daan!B25,"")</f>
        <v/>
      </c>
    </row>
    <row r="10" spans="1:22" ht="18" customHeight="1" x14ac:dyDescent="0.2">
      <c r="A10" s="82">
        <f>Start!B27</f>
        <v>5</v>
      </c>
      <c r="B10" s="80" t="str">
        <f>IF(Start!C27&gt;0,Start!C27,"")</f>
        <v>Luciën Bressers</v>
      </c>
      <c r="C10" s="83" t="str">
        <f>IF(Luciën!B6&gt;0,Luciën!B6,"")</f>
        <v/>
      </c>
      <c r="D10" s="83" t="str">
        <f>IF(Luciën!B7&gt;0,Luciën!B7,"")</f>
        <v/>
      </c>
      <c r="E10" s="83" t="str">
        <f>IF(Luciën!B8&gt;0,Luciën!B8,"")</f>
        <v/>
      </c>
      <c r="F10" s="83" t="str">
        <f>IF(Luciën!B9&gt;0,Luciën!B9,"")</f>
        <v/>
      </c>
      <c r="G10" s="33"/>
      <c r="H10" s="83" t="str">
        <f>IF(Luciën!B11&gt;0,Luciën!B11,"")</f>
        <v/>
      </c>
      <c r="I10" s="83" t="str">
        <f>IF(Luciën!B12&gt;0,Luciën!B12,"")</f>
        <v/>
      </c>
      <c r="J10" s="83" t="str">
        <f>IF(Luciën!B13&gt;0,Luciën!B13,"")</f>
        <v/>
      </c>
      <c r="K10" s="83" t="str">
        <f>IF(Luciën!B14&gt;0,Luciën!B14,"")</f>
        <v/>
      </c>
      <c r="L10" s="83" t="str">
        <f>IF(Luciën!B15&gt;0,Luciën!B15,"")</f>
        <v/>
      </c>
      <c r="M10" s="83" t="str">
        <f>IF(Luciën!B16&gt;0,Luciën!B16,"")</f>
        <v/>
      </c>
      <c r="N10" s="83" t="str">
        <f>IF(Luciën!B17&gt;0,Luciën!B17,"")</f>
        <v/>
      </c>
      <c r="O10" s="83" t="str">
        <f>IF(Luciën!B18&gt;0,Luciën!B18,"")</f>
        <v/>
      </c>
      <c r="P10" s="83" t="str">
        <f>IF(Luciën!B19&gt;0,Luciën!B19,"")</f>
        <v/>
      </c>
      <c r="Q10" s="83" t="str">
        <f>IF(Luciën!B20&gt;0,Luciën!B20,"")</f>
        <v/>
      </c>
      <c r="R10" s="314" t="str">
        <f>IF(Luciën!B21&gt;0,Luciën!B21,"")</f>
        <v/>
      </c>
      <c r="S10" s="314" t="str">
        <f>IF(Luciën!B22&gt;0,Luciën!B22,"")</f>
        <v/>
      </c>
      <c r="T10" s="314" t="str">
        <f>IF(Luciën!B23&gt;0,Luciën!B23,"")</f>
        <v/>
      </c>
      <c r="U10" s="314" t="str">
        <f>IF(Luciën!B24&gt;0,Luciën!B24,"")</f>
        <v/>
      </c>
      <c r="V10" s="314" t="str">
        <f>IF(Luciën!B25&gt;0,Luciën!B25,"")</f>
        <v/>
      </c>
    </row>
    <row r="11" spans="1:22" ht="18" customHeight="1" x14ac:dyDescent="0.2">
      <c r="A11" s="82">
        <f>Start!B28</f>
        <v>6</v>
      </c>
      <c r="B11" s="80" t="str">
        <f>IF(Start!C28&gt;0,Start!C28,"")</f>
        <v>Harrie Hanegraaf</v>
      </c>
      <c r="C11" s="83" t="str">
        <f>IF(Harrie!B6&gt;0,Harrie!B6,"")</f>
        <v/>
      </c>
      <c r="D11" s="83" t="str">
        <f>IF(Harrie!B7&gt;0,Harrie!B7,"")</f>
        <v/>
      </c>
      <c r="E11" s="83" t="str">
        <f>IF(Harrie!B8&gt;0,Harrie!B8,"")</f>
        <v/>
      </c>
      <c r="F11" s="83" t="str">
        <f>IF(Harrie!B9&gt;0,Harrie!B9,"")</f>
        <v/>
      </c>
      <c r="G11" s="83" t="str">
        <f>IF(Harrie!B10&gt;0,Harrie!B10,"")</f>
        <v/>
      </c>
      <c r="H11" s="33"/>
      <c r="I11" s="83" t="str">
        <f>IF(Harrie!B12&gt;0,Harrie!B12,"")</f>
        <v/>
      </c>
      <c r="J11" s="83" t="str">
        <f>IF(Harrie!B13&gt;0,Harrie!B13,"")</f>
        <v/>
      </c>
      <c r="K11" s="83" t="str">
        <f>IF(Harrie!B14&gt;0,Harrie!B14,"")</f>
        <v/>
      </c>
      <c r="L11" s="83" t="str">
        <f>IF(Harrie!B15&gt;0,Harrie!B15,"")</f>
        <v/>
      </c>
      <c r="M11" s="83" t="str">
        <f>IF(Harrie!B16&gt;0,Harrie!B16,"")</f>
        <v/>
      </c>
      <c r="N11" s="83" t="str">
        <f>IF(Harrie!B17&gt;0,Harrie!B17,"")</f>
        <v/>
      </c>
      <c r="O11" s="83" t="str">
        <f>IF(Harrie!B18&gt;0,Harrie!B18,"")</f>
        <v/>
      </c>
      <c r="P11" s="83" t="str">
        <f>IF(Harrie!B19&gt;0,Harrie!B19,"")</f>
        <v/>
      </c>
      <c r="Q11" s="83" t="str">
        <f>IF(Harrie!B20&gt;0,Harrie!B20,"")</f>
        <v/>
      </c>
      <c r="R11" s="314" t="str">
        <f>IF(Harrie!B21&gt;0,Harrie!B21,"")</f>
        <v/>
      </c>
      <c r="S11" s="314" t="str">
        <f>IF(Harrie!B22&gt;0,Harrie!B22,"")</f>
        <v/>
      </c>
      <c r="T11" s="314" t="str">
        <f>IF(Harrie!B23&gt;0,Harrie!B23,"")</f>
        <v/>
      </c>
      <c r="U11" s="314" t="str">
        <f>IF(Harrie!B24&gt;0,Harrie!B24,"")</f>
        <v/>
      </c>
      <c r="V11" s="314" t="str">
        <f>IF(Harrie!B25&gt;0,Harrie!B25,"")</f>
        <v/>
      </c>
    </row>
    <row r="12" spans="1:22" ht="18" customHeight="1" x14ac:dyDescent="0.2">
      <c r="A12" s="82">
        <f>Start!B29</f>
        <v>7</v>
      </c>
      <c r="B12" s="80" t="str">
        <f>IF(Start!C29&gt;0,Start!C29,"")</f>
        <v>Tonnie vd Oetelaar</v>
      </c>
      <c r="C12" s="83" t="str">
        <f>IF(Tonnie!B6&gt;0,Tonnie!B6,"")</f>
        <v/>
      </c>
      <c r="D12" s="83" t="str">
        <f>IF(Tonnie!B7&gt;0,Tonnie!B7,"")</f>
        <v/>
      </c>
      <c r="E12" s="83" t="str">
        <f>IF(Tonnie!B8&gt;0,Tonnie!B8,"")</f>
        <v/>
      </c>
      <c r="F12" s="83" t="str">
        <f>IF(Tonnie!B9&gt;0,Tonnie!B9,"")</f>
        <v/>
      </c>
      <c r="G12" s="83" t="str">
        <f>IF(Tonnie!B10&gt;0,Tonnie!B10,"")</f>
        <v/>
      </c>
      <c r="H12" s="83" t="str">
        <f>IF(Tonnie!B11&gt;0,Tonnie!B11,"")</f>
        <v/>
      </c>
      <c r="I12" s="33"/>
      <c r="J12" s="83" t="str">
        <f>IF(Tonnie!B13&gt;0,Tonnie!B13,"")</f>
        <v/>
      </c>
      <c r="K12" s="83" t="str">
        <f>IF(Tonnie!B14&gt;0,Tonnie!B14,"")</f>
        <v/>
      </c>
      <c r="L12" s="83" t="str">
        <f>IF(Tonnie!B15&gt;0,Tonnie!B15,"")</f>
        <v/>
      </c>
      <c r="M12" s="83" t="str">
        <f>IF(Tonnie!B16&gt;0,Tonnie!B16,"")</f>
        <v/>
      </c>
      <c r="N12" s="83" t="str">
        <f>IF(Tonnie!B17&gt;0,Tonnie!B17,"")</f>
        <v/>
      </c>
      <c r="O12" s="83" t="str">
        <f>IF(Tonnie!B18&gt;0,Tonnie!B18,"")</f>
        <v/>
      </c>
      <c r="P12" s="83" t="str">
        <f>IF(Tonnie!B19&gt;0,Tonnie!B19,"")</f>
        <v/>
      </c>
      <c r="Q12" s="83" t="str">
        <f>IF(Tonnie!B20&gt;0,Tonnie!B20,"")</f>
        <v/>
      </c>
      <c r="R12" s="314" t="str">
        <f>IF(Tonnie!B21&gt;0,Tonnie!B21,"")</f>
        <v/>
      </c>
      <c r="S12" s="314" t="str">
        <f>IF(Tonnie!B22&gt;0,Tonnie!B22,"")</f>
        <v/>
      </c>
      <c r="T12" s="314" t="str">
        <f>IF(Tonnie!B23&gt;0,Tonnie!B23,"")</f>
        <v/>
      </c>
      <c r="U12" s="314" t="str">
        <f>IF(Tonnie!B24&gt;0,Tonnie!B24,"")</f>
        <v/>
      </c>
      <c r="V12" s="314" t="str">
        <f>IF(Tonnie!B25&gt;0,Tonnie!B25,"")</f>
        <v/>
      </c>
    </row>
    <row r="13" spans="1:22" ht="18" customHeight="1" x14ac:dyDescent="0.2">
      <c r="A13" s="82">
        <f>Start!B30</f>
        <v>8</v>
      </c>
      <c r="B13" s="80" t="str">
        <f>IF(Start!C30&gt;0,Start!C30,"")</f>
        <v>Leo Pijnenburg</v>
      </c>
      <c r="C13" s="83" t="str">
        <f>IF(Leo!B6&gt;0,Leo!B6,"")</f>
        <v/>
      </c>
      <c r="D13" s="83" t="str">
        <f>IF(Leo!B7&gt;0,Leo!B7,"")</f>
        <v/>
      </c>
      <c r="E13" s="83" t="str">
        <f>IF(Leo!B8&gt;0,Leo!B8,"")</f>
        <v/>
      </c>
      <c r="F13" s="83" t="str">
        <f>IF(Leo!B9&gt;0,Leo!B9,"")</f>
        <v/>
      </c>
      <c r="G13" s="83" t="str">
        <f>IF(Leo!B10&gt;0,Leo!B10,"")</f>
        <v/>
      </c>
      <c r="H13" s="83" t="str">
        <f>IF(Leo!B11&gt;0,Leo!B11,"")</f>
        <v/>
      </c>
      <c r="I13" s="83" t="str">
        <f>IF(Leo!B12&gt;0,Leo!B12,"")</f>
        <v/>
      </c>
      <c r="J13" s="33"/>
      <c r="K13" s="83" t="str">
        <f>IF(Leo!B14&gt;0,Leo!B14,"")</f>
        <v/>
      </c>
      <c r="L13" s="83" t="str">
        <f>IF(Leo!B15&gt;0,Leo!B15,"")</f>
        <v/>
      </c>
      <c r="M13" s="83" t="str">
        <f>IF(Leo!B16&gt;0,Leo!B16,"")</f>
        <v/>
      </c>
      <c r="N13" s="83" t="str">
        <f>IF(Leo!B17&gt;0,Leo!B17,"")</f>
        <v/>
      </c>
      <c r="O13" s="83" t="str">
        <f>IF(Leo!B18&gt;0,Leo!B18,"")</f>
        <v/>
      </c>
      <c r="P13" s="83" t="str">
        <f>IF(Leo!B19&gt;0,Leo!B19,"")</f>
        <v/>
      </c>
      <c r="Q13" s="83" t="str">
        <f>IF(Leo!B20&gt;0,Leo!B20,"")</f>
        <v/>
      </c>
      <c r="R13" s="314" t="str">
        <f>IF(Leo!B21&gt;0,Leo!B21,"")</f>
        <v/>
      </c>
      <c r="S13" s="314" t="str">
        <f>IF(Leo!B22&gt;0,Leo!B22,"")</f>
        <v/>
      </c>
      <c r="T13" s="314" t="str">
        <f>IF(Leo!B23&gt;0,Leo!B23,"")</f>
        <v/>
      </c>
      <c r="U13" s="314" t="str">
        <f>IF(Leo!B24&gt;0,Leo!B24,"")</f>
        <v/>
      </c>
      <c r="V13" s="314" t="str">
        <f>IF(Leo!B25&gt;0,Leo!B25,"")</f>
        <v/>
      </c>
    </row>
    <row r="14" spans="1:22" ht="18" customHeight="1" x14ac:dyDescent="0.2">
      <c r="A14" s="82">
        <f>Start!B31</f>
        <v>9</v>
      </c>
      <c r="B14" s="80" t="str">
        <f>IF(Start!C31&gt;0,Start!C31,"")</f>
        <v>Piet Smits</v>
      </c>
      <c r="C14" s="83" t="str">
        <f>IF('Piet S'!B6&gt;0,'Piet S'!B6,"")</f>
        <v/>
      </c>
      <c r="D14" s="83" t="str">
        <f>IF('Piet S'!B7&gt;0,'Piet S'!B7,"")</f>
        <v/>
      </c>
      <c r="E14" s="83" t="str">
        <f>IF('Piet S'!B8&gt;0,'Piet S'!B8,"")</f>
        <v/>
      </c>
      <c r="F14" s="83" t="str">
        <f>IF('Piet S'!B9&gt;0,'Piet S'!B9,"")</f>
        <v/>
      </c>
      <c r="G14" s="83" t="str">
        <f>IF('Piet S'!B10&gt;0,'Piet S'!B10,"")</f>
        <v/>
      </c>
      <c r="H14" s="83" t="str">
        <f>IF('Piet S'!B11&gt;0,'Piet S'!B11,"")</f>
        <v/>
      </c>
      <c r="I14" s="83" t="str">
        <f>IF('Piet S'!B12&gt;0,'Piet S'!B12,"")</f>
        <v/>
      </c>
      <c r="J14" s="83" t="str">
        <f>IF('Piet S'!B13&gt;0,'Piet S'!B13,"")</f>
        <v/>
      </c>
      <c r="K14" s="33"/>
      <c r="L14" s="83" t="str">
        <f>IF('Piet S'!B15&gt;0,'Piet S'!B15,"")</f>
        <v/>
      </c>
      <c r="M14" s="83" t="str">
        <f>IF('Piet S'!B16&gt;0,'Piet S'!B16,"")</f>
        <v/>
      </c>
      <c r="N14" s="83" t="str">
        <f>IF('Piet S'!B17&gt;0,'Piet S'!B17,"")</f>
        <v/>
      </c>
      <c r="O14" s="83" t="str">
        <f>IF('Piet S'!B18&gt;0,'Piet S'!B18,"")</f>
        <v/>
      </c>
      <c r="P14" s="83" t="str">
        <f>IF('Piet S'!B19&gt;0,'Piet S'!B19,"")</f>
        <v/>
      </c>
      <c r="Q14" s="83" t="str">
        <f>IF('Piet S'!B20&gt;0,'Piet S'!B20,"")</f>
        <v/>
      </c>
      <c r="R14" s="314" t="str">
        <f>IF('Piet S'!B21&gt;0,'Piet S'!B21,"")</f>
        <v/>
      </c>
      <c r="S14" s="314" t="str">
        <f>IF('Piet S'!B22&gt;0,'Piet S'!B22,"")</f>
        <v/>
      </c>
      <c r="T14" s="314" t="str">
        <f>IF('Piet S'!B23&gt;0,'Piet S'!B23,"")</f>
        <v/>
      </c>
      <c r="U14" s="314" t="str">
        <f>IF('Piet S'!B24&gt;0,'Piet S'!B24,"")</f>
        <v/>
      </c>
      <c r="V14" s="314" t="str">
        <f>IF('Piet S'!B25&gt;0,'Piet S'!B25,"")</f>
        <v/>
      </c>
    </row>
    <row r="15" spans="1:22" ht="18" customHeight="1" x14ac:dyDescent="0.2">
      <c r="A15" s="82">
        <f>Start!B32</f>
        <v>10</v>
      </c>
      <c r="B15" s="80" t="str">
        <f>IF(Start!C32&gt;0,Start!C32,"")</f>
        <v>Frans vd Spank</v>
      </c>
      <c r="C15" s="83" t="str">
        <f>IF(Frans!B6&gt;0,Frans!B6,"")</f>
        <v/>
      </c>
      <c r="D15" s="83" t="str">
        <f>IF(Frans!B7&gt;0,Frans!B7,"")</f>
        <v/>
      </c>
      <c r="E15" s="83" t="str">
        <f>IF(Frans!B8&gt;0,Frans!B8,"")</f>
        <v/>
      </c>
      <c r="F15" s="83" t="str">
        <f>IF(Frans!B9&gt;0,Frans!B9,"")</f>
        <v/>
      </c>
      <c r="G15" s="83" t="str">
        <f>IF(Frans!B10&gt;0,Frans!B10,"")</f>
        <v/>
      </c>
      <c r="H15" s="83" t="str">
        <f>IF(Frans!B11&gt;0,Frans!B11,"")</f>
        <v/>
      </c>
      <c r="I15" s="83" t="str">
        <f>IF(Frans!B12&gt;0,Frans!B12,"")</f>
        <v/>
      </c>
      <c r="J15" s="83" t="str">
        <f>IF(Frans!B13&gt;0,Frans!B13,"")</f>
        <v/>
      </c>
      <c r="K15" s="83" t="str">
        <f>IF(Frans!B14&gt;0,Frans!B14,"")</f>
        <v/>
      </c>
      <c r="L15" s="33"/>
      <c r="M15" s="83" t="str">
        <f>IF(Frans!B16&gt;0,Frans!B16,"")</f>
        <v/>
      </c>
      <c r="N15" s="83" t="str">
        <f>IF(Frans!B17&gt;0,Frans!B17,"")</f>
        <v/>
      </c>
      <c r="O15" s="83" t="str">
        <f>IF(Frans!B18&gt;0,Frans!B18,"")</f>
        <v/>
      </c>
      <c r="P15" s="83" t="str">
        <f>IF(Frans!B19&gt;0,Frans!B19,"")</f>
        <v/>
      </c>
      <c r="Q15" s="83" t="str">
        <f>IF(Frans!B20&gt;0,Frans!B20,"")</f>
        <v/>
      </c>
      <c r="R15" s="314" t="str">
        <f>IF(Frans!B21&gt;0,Frans!B21,"")</f>
        <v/>
      </c>
      <c r="S15" s="314" t="str">
        <f>IF(Frans!B22&gt;0,Frans!B22,"")</f>
        <v/>
      </c>
      <c r="T15" s="314" t="str">
        <f>IF(Frans!B23&gt;0,Frans!B23,"")</f>
        <v/>
      </c>
      <c r="U15" s="314" t="str">
        <f>IF(Frans!B24&gt;0,Frans!B24,"")</f>
        <v/>
      </c>
      <c r="V15" s="314" t="str">
        <f>IF(Frans!B25&gt;0,Frans!B25,"")</f>
        <v/>
      </c>
    </row>
    <row r="16" spans="1:22" ht="18" customHeight="1" x14ac:dyDescent="0.2">
      <c r="A16" s="82">
        <f>Start!B33</f>
        <v>11</v>
      </c>
      <c r="B16" s="80" t="str">
        <f>IF(Start!C33&gt;0,Start!C33,"")</f>
        <v>Patrick vd Spank</v>
      </c>
      <c r="C16" s="83" t="str">
        <f>IF(Patrick!B6&gt;0,Patrick!B6,"")</f>
        <v/>
      </c>
      <c r="D16" s="83" t="str">
        <f>IF(Patrick!B7&gt;0,Patrick!B7,"")</f>
        <v/>
      </c>
      <c r="E16" s="83" t="str">
        <f>IF(Patrick!B8&gt;0,Patrick!B8,"")</f>
        <v/>
      </c>
      <c r="F16" s="83" t="str">
        <f>IF(Patrick!B9&gt;0,Patrick!B9,"")</f>
        <v/>
      </c>
      <c r="G16" s="83" t="str">
        <f>IF(Patrick!B10&gt;0,Patrick!B10,"")</f>
        <v/>
      </c>
      <c r="H16" s="83" t="str">
        <f>IF(Patrick!B11&gt;0,Patrick!B11,"")</f>
        <v/>
      </c>
      <c r="I16" s="83" t="str">
        <f>IF(Patrick!B12&gt;0,Patrick!B12,"")</f>
        <v/>
      </c>
      <c r="J16" s="83" t="str">
        <f>IF(Patrick!B13&gt;0,Patrick!B13,"")</f>
        <v/>
      </c>
      <c r="K16" s="83" t="str">
        <f>IF(Patrick!B14&gt;0,Patrick!B14,"")</f>
        <v/>
      </c>
      <c r="L16" s="83" t="str">
        <f>IF(Patrick!B15&gt;0,Patrick!B15,"")</f>
        <v/>
      </c>
      <c r="M16" s="33"/>
      <c r="N16" s="83" t="str">
        <f>IF(Patrick!B17&gt;0,Patrick!B17,"")</f>
        <v/>
      </c>
      <c r="O16" s="83" t="str">
        <f>IF(Patrick!B18&gt;0,Patrick!B18,"")</f>
        <v/>
      </c>
      <c r="P16" s="83" t="str">
        <f>IF(Patrick!B19&gt;0,Patrick!B19,"")</f>
        <v/>
      </c>
      <c r="Q16" s="83" t="str">
        <f>IF(Patrick!B20&gt;0,Patrick!B20,"")</f>
        <v/>
      </c>
      <c r="R16" s="314" t="str">
        <f>IF(Patrick!B21&gt;0,Patrick!B21,"")</f>
        <v/>
      </c>
      <c r="S16" s="314" t="str">
        <f>IF(Patrick!B22&gt;0,Patrick!B22,"")</f>
        <v/>
      </c>
      <c r="T16" s="314" t="str">
        <f>IF(Patrick!B23&gt;0,Patrick!B23,"")</f>
        <v/>
      </c>
      <c r="U16" s="314" t="str">
        <f>IF(Patrick!B24&gt;0,Patrick!B24,"")</f>
        <v/>
      </c>
      <c r="V16" s="314" t="str">
        <f>IF(Patrick!B25&gt;0,Patrick!B25,"")</f>
        <v/>
      </c>
    </row>
    <row r="17" spans="1:22" ht="18" customHeight="1" x14ac:dyDescent="0.2">
      <c r="A17" s="82">
        <f>Start!B34</f>
        <v>12</v>
      </c>
      <c r="B17" s="80" t="str">
        <f>IF(Start!C34&gt;0,Start!C34,"")</f>
        <v>Piet Theijssen</v>
      </c>
      <c r="C17" s="83" t="str">
        <f>IF('Piet T'!B6&gt;0,'Piet T'!B6,"")</f>
        <v/>
      </c>
      <c r="D17" s="83" t="str">
        <f>IF('Piet T'!B7&gt;0,'Piet T'!B7,"")</f>
        <v/>
      </c>
      <c r="E17" s="83" t="str">
        <f>IF('Piet T'!B8&gt;0,'Piet T'!B8,"")</f>
        <v/>
      </c>
      <c r="F17" s="83" t="str">
        <f>IF('Piet T'!B9&gt;0,'Piet T'!B9,"")</f>
        <v/>
      </c>
      <c r="G17" s="83" t="str">
        <f>IF('Piet T'!B10&gt;0,'Piet T'!B10,"")</f>
        <v/>
      </c>
      <c r="H17" s="83" t="str">
        <f>IF('Piet T'!B11&gt;0,'Piet T'!B11,"")</f>
        <v/>
      </c>
      <c r="I17" s="83" t="str">
        <f>IF('Piet T'!B12&gt;0,'Piet T'!B12,"")</f>
        <v/>
      </c>
      <c r="J17" s="83" t="str">
        <f>IF('Piet T'!B13&gt;0,'Piet T'!B13,"")</f>
        <v/>
      </c>
      <c r="K17" s="83" t="str">
        <f>IF('Piet T'!B14&gt;0,'Piet T'!B14,"")</f>
        <v/>
      </c>
      <c r="L17" s="83" t="str">
        <f>IF('Piet T'!B15&gt;0,'Piet T'!B15,"")</f>
        <v/>
      </c>
      <c r="M17" s="83" t="str">
        <f>IF('Piet T'!B16&gt;0,'Piet T'!B16,"")</f>
        <v/>
      </c>
      <c r="N17" s="33"/>
      <c r="O17" s="83" t="str">
        <f>IF('Piet T'!B18&gt;0,'Piet T'!B18,"")</f>
        <v/>
      </c>
      <c r="P17" s="83" t="str">
        <f>IF('Piet T'!B19&gt;0,'Piet T'!B19,"")</f>
        <v/>
      </c>
      <c r="Q17" s="83" t="str">
        <f>IF('Piet T'!B20&gt;0,'Piet T'!B20,"")</f>
        <v/>
      </c>
      <c r="R17" s="314" t="str">
        <f>IF('Piet T'!B21&gt;0,'Piet T'!B21,"")</f>
        <v/>
      </c>
      <c r="S17" s="314" t="str">
        <f>IF('Piet T'!B22&gt;0,'Piet T'!B22,"")</f>
        <v/>
      </c>
      <c r="T17" s="314" t="str">
        <f>IF('Piet T'!B23&gt;0,'Piet T'!B23,"")</f>
        <v/>
      </c>
      <c r="U17" s="314" t="str">
        <f>IF('Piet T'!B24&gt;0,'Piet T'!B24,"")</f>
        <v/>
      </c>
      <c r="V17" s="314" t="str">
        <f>IF('Piet T'!B25&gt;0,'Piet T'!B25,"")</f>
        <v/>
      </c>
    </row>
    <row r="18" spans="1:22" ht="18" customHeight="1" x14ac:dyDescent="0.2">
      <c r="A18" s="82">
        <f>Start!B35</f>
        <v>13</v>
      </c>
      <c r="B18" s="80" t="str">
        <f>IF(Start!C35&gt;0,Start!C35,"")</f>
        <v>William Verhoeven</v>
      </c>
      <c r="C18" s="83" t="str">
        <f>IF(William!B6&gt;0,William!B6,"")</f>
        <v/>
      </c>
      <c r="D18" s="83" t="str">
        <f>IF(William!B7&gt;0,William!B7,"")</f>
        <v/>
      </c>
      <c r="E18" s="83" t="str">
        <f>IF(William!B8&gt;0,William!B8,"")</f>
        <v/>
      </c>
      <c r="F18" s="83" t="str">
        <f>IF(William!B9&gt;0,William!B9,"")</f>
        <v/>
      </c>
      <c r="G18" s="83" t="str">
        <f>IF(William!B10&gt;0,William!B10,"")</f>
        <v/>
      </c>
      <c r="H18" s="83" t="str">
        <f>IF(William!B11&gt;0,William!B11,"")</f>
        <v/>
      </c>
      <c r="I18" s="83" t="str">
        <f>IF(William!B12&gt;0,William!B12,"")</f>
        <v/>
      </c>
      <c r="J18" s="83" t="str">
        <f>IF(William!B13&gt;0,William!B13,"")</f>
        <v/>
      </c>
      <c r="K18" s="83" t="str">
        <f>IF(William!B14&gt;0,William!B14,"")</f>
        <v/>
      </c>
      <c r="L18" s="83" t="str">
        <f>IF(William!B15&gt;0,William!B15,"")</f>
        <v/>
      </c>
      <c r="M18" s="83" t="str">
        <f>IF(William!B16&gt;0,William!B16,"")</f>
        <v/>
      </c>
      <c r="N18" s="83" t="str">
        <f>IF(William!B17&gt;0,William!B17,"")</f>
        <v/>
      </c>
      <c r="O18" s="33"/>
      <c r="P18" s="83" t="str">
        <f>IF(William!B19&gt;0,William!B19,"")</f>
        <v/>
      </c>
      <c r="Q18" s="83" t="str">
        <f>IF(William!B20&gt;0,William!B20,"")</f>
        <v/>
      </c>
      <c r="R18" s="314" t="str">
        <f>IF(William!B21&gt;0,William!B21,"")</f>
        <v/>
      </c>
      <c r="S18" s="314" t="str">
        <f>IF(William!B22&gt;0,William!B22,"")</f>
        <v/>
      </c>
      <c r="T18" s="314" t="str">
        <f>IF(William!B23&gt;0,William!B23,"")</f>
        <v/>
      </c>
      <c r="U18" s="314" t="str">
        <f>IF(William!B24&gt;0,William!B24,"")</f>
        <v/>
      </c>
      <c r="V18" s="314" t="str">
        <f>IF(William!B25&gt;0,William!B25,"")</f>
        <v/>
      </c>
    </row>
    <row r="19" spans="1:22" ht="18" customHeight="1" x14ac:dyDescent="0.2">
      <c r="A19" s="82">
        <f>Start!B36</f>
        <v>14</v>
      </c>
      <c r="B19" s="80" t="str">
        <f>IF(Start!C36&gt;0,Start!C36,"")</f>
        <v>Jan Vloet</v>
      </c>
      <c r="C19" s="83" t="str">
        <f>IF(Jan!B6&gt;0,Jan!B6,"")</f>
        <v/>
      </c>
      <c r="D19" s="83" t="str">
        <f>IF(Jan!B7&gt;0,Jan!B7,"")</f>
        <v/>
      </c>
      <c r="E19" s="83" t="str">
        <f>IF(Jan!B8&gt;0,Jan!B8,"")</f>
        <v/>
      </c>
      <c r="F19" s="83" t="str">
        <f>IF(Jan!B9&gt;0,Jan!B9,"")</f>
        <v/>
      </c>
      <c r="G19" s="83" t="str">
        <f>IF(Jan!B10&gt;0,Jan!B10,"")</f>
        <v/>
      </c>
      <c r="H19" s="83" t="str">
        <f>IF(Jan!B11&gt;0,Jan!B11,"")</f>
        <v/>
      </c>
      <c r="I19" s="83" t="str">
        <f>IF(Jan!B12&gt;0,Jan!B12,"")</f>
        <v/>
      </c>
      <c r="J19" s="83" t="str">
        <f>IF(Jan!B13&gt;0,Jan!B13,"")</f>
        <v/>
      </c>
      <c r="K19" s="83" t="str">
        <f>IF(Jan!B14&gt;0,Jan!B14,"")</f>
        <v/>
      </c>
      <c r="L19" s="83" t="str">
        <f>IF(Jan!B15&gt;0,Jan!B15,"")</f>
        <v/>
      </c>
      <c r="M19" s="83" t="str">
        <f>IF(Jan!B16&gt;0,Jan!B16,"")</f>
        <v/>
      </c>
      <c r="N19" s="83" t="str">
        <f>IF(Jan!B17&gt;0,Jan!B17,"")</f>
        <v/>
      </c>
      <c r="O19" s="83" t="str">
        <f>IF(Jan!B18&gt;0,Jan!B18,"")</f>
        <v/>
      </c>
      <c r="P19" s="33"/>
      <c r="Q19" s="83" t="str">
        <f>IF(Jan!B20&gt;0,Jan!B20,"")</f>
        <v/>
      </c>
      <c r="R19" s="314" t="str">
        <f>IF(Jan!B21&gt;0,Jan!B21,"")</f>
        <v/>
      </c>
      <c r="S19" s="314" t="str">
        <f>IF(Jan!B22&gt;0,Jan!B22,"")</f>
        <v/>
      </c>
      <c r="T19" s="314" t="str">
        <f>IF(Jan!B23&gt;0,Jan!B23,"")</f>
        <v/>
      </c>
      <c r="U19" s="314" t="str">
        <f>IF(Jan!B24&gt;0,Jan!B24,"")</f>
        <v/>
      </c>
      <c r="V19" s="314" t="str">
        <f>IF(Jan!B25&gt;0,Jan!B25,"")</f>
        <v/>
      </c>
    </row>
    <row r="20" spans="1:22" ht="18" customHeight="1" x14ac:dyDescent="0.2">
      <c r="A20" s="82">
        <f>Start!B37</f>
        <v>15</v>
      </c>
      <c r="B20" s="80" t="str">
        <f>IF(Start!C37&gt;0,Start!C37,"")</f>
        <v>Jo vd Hanenberg</v>
      </c>
      <c r="C20" s="83" t="str">
        <f>IF(Jo!B6&gt;0,Jo!B6,"")</f>
        <v/>
      </c>
      <c r="D20" s="83" t="str">
        <f>IF(Jo!B7&gt;0,Jo!B7,"")</f>
        <v/>
      </c>
      <c r="E20" s="83" t="str">
        <f>IF(Jo!B8&gt;0,Jo!B8,"")</f>
        <v/>
      </c>
      <c r="F20" s="83" t="str">
        <f>IF(Jo!B9&gt;0,Jo!B9,"")</f>
        <v/>
      </c>
      <c r="G20" s="83" t="str">
        <f>IF(Jo!B10&gt;0,Jo!B10,"")</f>
        <v/>
      </c>
      <c r="H20" s="83" t="str">
        <f>IF(Jo!B11&gt;0,Jo!B11,"")</f>
        <v/>
      </c>
      <c r="I20" s="83" t="str">
        <f>IF(Jo!B12&gt;0,Jo!B12,"")</f>
        <v/>
      </c>
      <c r="J20" s="83" t="str">
        <f>IF(Jo!B13&gt;0,Jo!B13,"")</f>
        <v/>
      </c>
      <c r="K20" s="83" t="str">
        <f>IF(Jo!B14&gt;0,Jo!B14,"")</f>
        <v/>
      </c>
      <c r="L20" s="83" t="str">
        <f>IF(Jo!B15&gt;0,Jo!B15,"")</f>
        <v/>
      </c>
      <c r="M20" s="83" t="str">
        <f>IF(Jo!B16&gt;0,Jo!B16,"")</f>
        <v/>
      </c>
      <c r="N20" s="83" t="str">
        <f>IF(Jo!B17&gt;0,Jo!B17,"")</f>
        <v/>
      </c>
      <c r="O20" s="83" t="str">
        <f>IF(Jo!B18&gt;0,Jo!B18,"")</f>
        <v/>
      </c>
      <c r="P20" s="83" t="str">
        <f>IF(Jo!B19&gt;0,Jo!B19,"")</f>
        <v/>
      </c>
      <c r="Q20" s="33"/>
      <c r="R20" s="314" t="str">
        <f>IF(Jo!B21&gt;0,Jo!B21,"")</f>
        <v/>
      </c>
      <c r="S20" s="314" t="str">
        <f>IF(Jo!B22&gt;0,Jo!B22,"")</f>
        <v/>
      </c>
      <c r="T20" s="314" t="str">
        <f>IF(Jo!B23&gt;0,Jo!B23,"")</f>
        <v/>
      </c>
      <c r="U20" s="314" t="str">
        <f>IF(Jo!B24&gt;0,Jo!B24,"")</f>
        <v/>
      </c>
      <c r="V20" s="314" t="str">
        <f>IF(Jo!B25&gt;0,Jo!B25,"")</f>
        <v/>
      </c>
    </row>
    <row r="21" spans="1:22" ht="18" customHeight="1" x14ac:dyDescent="0.2">
      <c r="A21" s="313">
        <f>Start!B38</f>
        <v>16</v>
      </c>
      <c r="B21" s="318" t="str">
        <f>IF(Start!C38&gt;0,Start!C38,"")</f>
        <v/>
      </c>
      <c r="C21" s="314" t="str">
        <f>IF(Nieuw3!B6&gt;0,Nieuw3!B6,"")</f>
        <v/>
      </c>
      <c r="D21" s="314" t="str">
        <f>IF(Nieuw3!B7&gt;0,Nieuw3!B7,"")</f>
        <v/>
      </c>
      <c r="E21" s="314" t="str">
        <f>IF(Nieuw3!B8&gt;0,Nieuw3!B8,"")</f>
        <v/>
      </c>
      <c r="F21" s="314" t="str">
        <f>IF(Nieuw3!B9&gt;0,Nieuw3!B9,"")</f>
        <v/>
      </c>
      <c r="G21" s="314" t="str">
        <f>IF(Nieuw3!B10&gt;0,Nieuw3!B10,"")</f>
        <v/>
      </c>
      <c r="H21" s="314" t="str">
        <f>IF(Nieuw3!B11&gt;0,Nieuw3!B11,"")</f>
        <v/>
      </c>
      <c r="I21" s="314" t="str">
        <f>IF(Nieuw3!B12&gt;0,Nieuw3!B12,"")</f>
        <v/>
      </c>
      <c r="J21" s="314" t="str">
        <f>IF(Nieuw3!B13&gt;0,Nieuw3!B13,"")</f>
        <v/>
      </c>
      <c r="K21" s="314" t="str">
        <f>IF(Nieuw3!B14&gt;0,Nieuw3!B14,"")</f>
        <v/>
      </c>
      <c r="L21" s="314" t="str">
        <f>IF(Nieuw3!B15&gt;0,Nieuw3!B15,"")</f>
        <v/>
      </c>
      <c r="M21" s="314" t="str">
        <f>IF(Nieuw3!B16&gt;0,Nieuw3!B16,"")</f>
        <v/>
      </c>
      <c r="N21" s="314" t="str">
        <f>IF(Nieuw3!B17&gt;0,Nieuw3!B17,"")</f>
        <v/>
      </c>
      <c r="O21" s="314" t="str">
        <f>IF(Nieuw3!B18&gt;0,Nieuw3!B18,"")</f>
        <v/>
      </c>
      <c r="P21" s="314" t="str">
        <f>IF(Nieuw3!B19&gt;0,Nieuw3!B19,"")</f>
        <v/>
      </c>
      <c r="Q21" s="314" t="str">
        <f>IF(Nieuw3!B20&gt;0,Nieuw3!B20,"")</f>
        <v/>
      </c>
      <c r="R21" s="33"/>
      <c r="S21" s="314" t="str">
        <f>IF(Nieuw3!B22&gt;0,Nieuw3!B22,"")</f>
        <v/>
      </c>
      <c r="T21" s="314" t="str">
        <f>IF(Nieuw3!B23&gt;0,Nieuw3!B23,"")</f>
        <v/>
      </c>
      <c r="U21" s="314" t="str">
        <f>IF(Nieuw3!B24&gt;0,Nieuw3!B24,"")</f>
        <v/>
      </c>
      <c r="V21" s="314" t="str">
        <f>IF(Nieuw3!B25&gt;0,Nieuw3!B25,"")</f>
        <v/>
      </c>
    </row>
    <row r="22" spans="1:22" ht="18" customHeight="1" x14ac:dyDescent="0.2">
      <c r="A22" s="313">
        <f>Start!B39</f>
        <v>17</v>
      </c>
      <c r="B22" s="318" t="str">
        <f>IF(Start!C39&gt;0,Start!C39,"")</f>
        <v/>
      </c>
      <c r="C22" s="314" t="str">
        <f>IF(Nieuw4!B6&gt;0,Nieuw4!B6,"")</f>
        <v/>
      </c>
      <c r="D22" s="314" t="str">
        <f>IF(Nieuw4!B7&gt;0,Nieuw4!B7,"")</f>
        <v/>
      </c>
      <c r="E22" s="314" t="str">
        <f>IF(Nieuw4!B8&gt;0,Nieuw4!B8,"")</f>
        <v/>
      </c>
      <c r="F22" s="314" t="str">
        <f>IF(Nieuw4!B9&gt;0,Nieuw4!B9,"")</f>
        <v/>
      </c>
      <c r="G22" s="314" t="str">
        <f>IF(Nieuw4!B10&gt;0,Nieuw4!B10,"")</f>
        <v/>
      </c>
      <c r="H22" s="314" t="str">
        <f>IF(Nieuw4!B11&gt;0,Nieuw4!B11,"")</f>
        <v/>
      </c>
      <c r="I22" s="314" t="str">
        <f>IF(Nieuw4!B12&gt;0,Nieuw4!B12,"")</f>
        <v/>
      </c>
      <c r="J22" s="314" t="str">
        <f>IF(Nieuw4!B13&gt;0,Nieuw4!B13,"")</f>
        <v/>
      </c>
      <c r="K22" s="314" t="str">
        <f>IF(Nieuw4!B14&gt;0,Nieuw4!B14,"")</f>
        <v/>
      </c>
      <c r="L22" s="314" t="str">
        <f>IF(Nieuw4!B15&gt;0,Nieuw4!B15,"")</f>
        <v/>
      </c>
      <c r="M22" s="314" t="str">
        <f>IF(Nieuw4!B16&gt;0,Nieuw4!B16,"")</f>
        <v/>
      </c>
      <c r="N22" s="314" t="str">
        <f>IF(Nieuw4!B17&gt;0,Nieuw4!B17,"")</f>
        <v/>
      </c>
      <c r="O22" s="314" t="str">
        <f>IF(Nieuw4!B18&gt;0,Nieuw4!B18,"")</f>
        <v/>
      </c>
      <c r="P22" s="314" t="str">
        <f>IF(Nieuw4!B19&gt;0,Nieuw4!B19,"")</f>
        <v/>
      </c>
      <c r="Q22" s="314" t="str">
        <f>IF(Nieuw4!B20&gt;0,Nieuw4!B20,"")</f>
        <v/>
      </c>
      <c r="R22" s="314" t="str">
        <f>IF(Nieuw4!B21&gt;0,Nieuw4!B21,"")</f>
        <v/>
      </c>
      <c r="S22" s="33"/>
      <c r="T22" s="314" t="str">
        <f>IF(Nieuw4!B23&gt;0,Nieuw4!B23,"")</f>
        <v/>
      </c>
      <c r="U22" s="314" t="str">
        <f>IF(Nieuw4!B24&gt;0,Nieuw4!B24,"")</f>
        <v/>
      </c>
      <c r="V22" s="314" t="str">
        <f>IF(Nieuw4!B25&gt;0,Nieuw4!B25,"")</f>
        <v/>
      </c>
    </row>
    <row r="23" spans="1:22" ht="18" customHeight="1" x14ac:dyDescent="0.2">
      <c r="A23" s="313">
        <f>Start!B40</f>
        <v>18</v>
      </c>
      <c r="B23" s="318" t="str">
        <f>IF(Start!C40&gt;0,Start!C40,"")</f>
        <v/>
      </c>
      <c r="C23" s="314" t="str">
        <f>IF(Nieuw5!B6&gt;0,Nieuw5!B6,"")</f>
        <v/>
      </c>
      <c r="D23" s="314" t="str">
        <f>IF(Nieuw5!B7&gt;0,Nieuw5!B7,"")</f>
        <v/>
      </c>
      <c r="E23" s="314" t="str">
        <f>IF(Nieuw5!B8&gt;0,Nieuw5!B8,"")</f>
        <v/>
      </c>
      <c r="F23" s="314" t="str">
        <f>IF(Nieuw5!B9&gt;0,Nieuw5!B9,"")</f>
        <v/>
      </c>
      <c r="G23" s="314" t="str">
        <f>IF(Nieuw5!B10&gt;0,Nieuw5!B10,"")</f>
        <v/>
      </c>
      <c r="H23" s="314" t="str">
        <f>IF(Nieuw5!B11&gt;0,Nieuw5!B11,"")</f>
        <v/>
      </c>
      <c r="I23" s="314" t="str">
        <f>IF(Nieuw5!B12&gt;0,Nieuw5!B12,"")</f>
        <v/>
      </c>
      <c r="J23" s="314" t="str">
        <f>IF(Nieuw5!B13&gt;0,Nieuw5!B13,"")</f>
        <v/>
      </c>
      <c r="K23" s="314" t="str">
        <f>IF(Nieuw5!B14&gt;0,Nieuw5!B14,"")</f>
        <v/>
      </c>
      <c r="L23" s="314" t="str">
        <f>IF(Nieuw5!B15&gt;0,Nieuw5!B15,"")</f>
        <v/>
      </c>
      <c r="M23" s="314" t="str">
        <f>IF(Nieuw5!B16&gt;0,Nieuw5!B16,"")</f>
        <v/>
      </c>
      <c r="N23" s="314" t="str">
        <f>IF(Nieuw5!B17&gt;0,Nieuw5!B17,"")</f>
        <v/>
      </c>
      <c r="O23" s="314" t="str">
        <f>IF(Nieuw5!B18&gt;0,Nieuw5!B18,"")</f>
        <v/>
      </c>
      <c r="P23" s="314" t="str">
        <f>IF(Nieuw5!B19&gt;0,Nieuw5!B19,"")</f>
        <v/>
      </c>
      <c r="Q23" s="314" t="str">
        <f>IF(Nieuw5!B20&gt;0,Nieuw5!B20,"")</f>
        <v/>
      </c>
      <c r="R23" s="314" t="str">
        <f>IF(Nieuw5!B21&gt;0,Nieuw5!B21,"")</f>
        <v/>
      </c>
      <c r="S23" s="314" t="str">
        <f>IF(Nieuw5!B22&gt;0,Nieuw5!B22,"")</f>
        <v/>
      </c>
      <c r="T23" s="33"/>
      <c r="U23" s="314" t="str">
        <f>IF(Nieuw5!B24&gt;0,Nieuw5!B24,"")</f>
        <v/>
      </c>
      <c r="V23" s="314" t="str">
        <f>IF(Nieuw5!B25&gt;0,Nieuw5!B25,"")</f>
        <v/>
      </c>
    </row>
    <row r="24" spans="1:22" ht="18" customHeight="1" x14ac:dyDescent="0.2">
      <c r="A24" s="313">
        <f>Start!B41</f>
        <v>19</v>
      </c>
      <c r="B24" s="318" t="str">
        <f>IF(Start!C41&gt;0,Start!C41,"")</f>
        <v/>
      </c>
      <c r="C24" s="314" t="str">
        <f>IF(Nieuw6!B6&gt;0,Nieuw6!B6,"")</f>
        <v/>
      </c>
      <c r="D24" s="314" t="str">
        <f>IF(Nieuw6!B7&gt;0,Nieuw6!B7,"")</f>
        <v/>
      </c>
      <c r="E24" s="314" t="str">
        <f>IF(Nieuw6!B8&gt;0,Nieuw6!B8,"")</f>
        <v/>
      </c>
      <c r="F24" s="314" t="str">
        <f>IF(Nieuw6!B9&gt;0,Nieuw6!B9,"")</f>
        <v/>
      </c>
      <c r="G24" s="314" t="str">
        <f>IF(Nieuw6!B10&gt;0,Nieuw6!B10,"")</f>
        <v/>
      </c>
      <c r="H24" s="314" t="str">
        <f>IF(Nieuw6!B11&gt;0,Nieuw6!B11,"")</f>
        <v/>
      </c>
      <c r="I24" s="314" t="str">
        <f>IF(Nieuw6!B12&gt;0,Nieuw6!B12,"")</f>
        <v/>
      </c>
      <c r="J24" s="314" t="str">
        <f>IF(Nieuw6!B13&gt;0,Nieuw6!B13,"")</f>
        <v/>
      </c>
      <c r="K24" s="314" t="str">
        <f>IF(Nieuw6!B14&gt;0,Nieuw6!B14,"")</f>
        <v/>
      </c>
      <c r="L24" s="314" t="str">
        <f>IF(Nieuw6!B15&gt;0,Nieuw6!B15,"")</f>
        <v/>
      </c>
      <c r="M24" s="314" t="str">
        <f>IF(Nieuw6!B16&gt;0,Nieuw6!B16,"")</f>
        <v/>
      </c>
      <c r="N24" s="314" t="str">
        <f>IF(Nieuw6!B17&gt;0,Nieuw6!B17,"")</f>
        <v/>
      </c>
      <c r="O24" s="314" t="str">
        <f>IF(Nieuw6!B18&gt;0,Nieuw6!B18,"")</f>
        <v/>
      </c>
      <c r="P24" s="314" t="str">
        <f>IF(Nieuw6!B19&gt;0,Nieuw6!B19,"")</f>
        <v/>
      </c>
      <c r="Q24" s="314" t="str">
        <f>IF(Nieuw6!B20&gt;0,Nieuw6!B20,"")</f>
        <v/>
      </c>
      <c r="R24" s="314" t="str">
        <f>IF(Nieuw6!B21&gt;0,Nieuw6!B21,"")</f>
        <v/>
      </c>
      <c r="S24" s="314" t="str">
        <f>IF(Nieuw6!B22&gt;0,Nieuw6!B22,"")</f>
        <v/>
      </c>
      <c r="T24" s="314" t="str">
        <f>IF(Nieuw6!B23&gt;0,Nieuw6!B23,"")</f>
        <v/>
      </c>
      <c r="U24" s="33"/>
      <c r="V24" s="314" t="str">
        <f>IF(Nieuw6!B25&gt;0,Nieuw6!B25,"")</f>
        <v/>
      </c>
    </row>
    <row r="25" spans="1:22" ht="18" customHeight="1" x14ac:dyDescent="0.2">
      <c r="A25" s="313">
        <f>Start!B42</f>
        <v>20</v>
      </c>
      <c r="B25" s="318" t="str">
        <f>IF(Start!C42&gt;0,Start!C42,"")</f>
        <v/>
      </c>
      <c r="C25" s="314" t="str">
        <f>IF(Nieuw7!B6&gt;0,Nieuw7!B6,"")</f>
        <v/>
      </c>
      <c r="D25" s="314" t="str">
        <f>IF(Nieuw7!B7&gt;0,Nieuw7!B7,"")</f>
        <v/>
      </c>
      <c r="E25" s="314" t="str">
        <f>IF(Nieuw7!B8&gt;0,Nieuw7!B8,"")</f>
        <v/>
      </c>
      <c r="F25" s="314" t="str">
        <f>IF(Nieuw7!B9&gt;0,Nieuw7!B9,"")</f>
        <v/>
      </c>
      <c r="G25" s="314" t="str">
        <f>IF(Nieuw7!B10&gt;0,Nieuw7!B10,"")</f>
        <v/>
      </c>
      <c r="H25" s="314" t="str">
        <f>IF(Nieuw7!B11&gt;0,Nieuw7!B11,"")</f>
        <v/>
      </c>
      <c r="I25" s="314" t="str">
        <f>IF(Nieuw7!B12&gt;0,Nieuw7!B12,"")</f>
        <v/>
      </c>
      <c r="J25" s="314" t="str">
        <f>IF(Nieuw7!B13&gt;0,Nieuw7!B13,"")</f>
        <v/>
      </c>
      <c r="K25" s="314" t="str">
        <f>IF(Nieuw7!B14&gt;0,Nieuw7!B14,"")</f>
        <v/>
      </c>
      <c r="L25" s="314" t="str">
        <f>IF(Nieuw7!B15&gt;0,Nieuw7!B15,"")</f>
        <v/>
      </c>
      <c r="M25" s="314" t="str">
        <f>IF(Nieuw7!B16&gt;0,Nieuw7!B16,"")</f>
        <v/>
      </c>
      <c r="N25" s="314" t="str">
        <f>IF(Nieuw7!B17&gt;0,Nieuw7!B17,"")</f>
        <v/>
      </c>
      <c r="O25" s="314" t="str">
        <f>IF(Nieuw7!B18&gt;0,Nieuw7!B18,"")</f>
        <v/>
      </c>
      <c r="P25" s="314" t="str">
        <f>IF(Nieuw7!B19&gt;0,Nieuw7!B19,"")</f>
        <v/>
      </c>
      <c r="Q25" s="314" t="str">
        <f>IF(Nieuw7!B20&gt;0,Nieuw7!B20,"")</f>
        <v/>
      </c>
      <c r="R25" s="314" t="str">
        <f>IF(Nieuw7!B21&gt;0,Nieuw7!B21,"")</f>
        <v/>
      </c>
      <c r="S25" s="314" t="str">
        <f>IF(Nieuw7!B22&gt;0,Nieuw7!B22,"")</f>
        <v/>
      </c>
      <c r="T25" s="314" t="str">
        <f>IF(Nieuw7!B23&gt;0,Nieuw7!B23,"")</f>
        <v/>
      </c>
      <c r="U25" s="314" t="str">
        <f>IF(Nieuw7!B24&gt;0,Nieuw7!B24,"")</f>
        <v/>
      </c>
      <c r="V25" s="33"/>
    </row>
    <row r="26" spans="1:22" x14ac:dyDescent="0.2">
      <c r="B26" t="s">
        <v>252</v>
      </c>
      <c r="C26" s="389">
        <f>SUM(C6:C25)</f>
        <v>0</v>
      </c>
      <c r="D26" s="389">
        <f t="shared" ref="D26:V26" si="0">SUM(D6:D25)</f>
        <v>0</v>
      </c>
      <c r="E26" s="389">
        <f t="shared" si="0"/>
        <v>0</v>
      </c>
      <c r="F26" s="389">
        <f t="shared" si="0"/>
        <v>0</v>
      </c>
      <c r="G26" s="389">
        <f t="shared" si="0"/>
        <v>0</v>
      </c>
      <c r="H26" s="389">
        <f t="shared" si="0"/>
        <v>0</v>
      </c>
      <c r="I26" s="389">
        <f t="shared" si="0"/>
        <v>0</v>
      </c>
      <c r="J26" s="389">
        <f t="shared" si="0"/>
        <v>0</v>
      </c>
      <c r="K26" s="389">
        <f t="shared" si="0"/>
        <v>0</v>
      </c>
      <c r="L26" s="389">
        <f t="shared" si="0"/>
        <v>0</v>
      </c>
      <c r="M26" s="389">
        <f t="shared" si="0"/>
        <v>0</v>
      </c>
      <c r="N26" s="389">
        <f t="shared" si="0"/>
        <v>0</v>
      </c>
      <c r="O26" s="389">
        <f t="shared" si="0"/>
        <v>0</v>
      </c>
      <c r="P26" s="389">
        <f t="shared" si="0"/>
        <v>0</v>
      </c>
      <c r="Q26" s="389">
        <f t="shared" si="0"/>
        <v>0</v>
      </c>
      <c r="R26" s="389">
        <f t="shared" si="0"/>
        <v>0</v>
      </c>
      <c r="S26" s="389">
        <f t="shared" si="0"/>
        <v>0</v>
      </c>
      <c r="T26" s="389">
        <f t="shared" si="0"/>
        <v>0</v>
      </c>
      <c r="U26" s="389">
        <f t="shared" si="0"/>
        <v>0</v>
      </c>
      <c r="V26" s="389">
        <f t="shared" si="0"/>
        <v>0</v>
      </c>
    </row>
  </sheetData>
  <sheetProtection sheet="1" objects="1" scenarios="1"/>
  <mergeCells count="2">
    <mergeCell ref="A1:C1"/>
    <mergeCell ref="P2:V2"/>
  </mergeCells>
  <phoneticPr fontId="0" type="noConversion"/>
  <pageMargins left="0.59055118110236227" right="0.39370078740157483" top="0.47244094488188981" bottom="0.47244094488188981" header="0.51181102362204722" footer="0.51181102362204722"/>
  <pageSetup paperSize="9" scale="96" orientation="landscape" horizontalDpi="4294967293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0.7109375" customWidth="1"/>
    <col min="3" max="22" width="5.7109375" customWidth="1"/>
  </cols>
  <sheetData>
    <row r="1" spans="1:22" ht="20.100000000000001" customHeight="1" x14ac:dyDescent="0.2">
      <c r="A1" s="437" t="str">
        <f>Start!C5</f>
        <v>Recreatieclub Tiona</v>
      </c>
      <c r="B1" s="438"/>
      <c r="C1" s="438"/>
      <c r="D1" s="71" t="str">
        <f>Start!C6</f>
        <v>Competitie Driebanden klein</v>
      </c>
      <c r="E1" s="71"/>
      <c r="F1" s="71"/>
      <c r="G1" s="71"/>
      <c r="H1" s="71"/>
      <c r="I1" s="71"/>
      <c r="J1" s="71"/>
      <c r="K1" s="71"/>
      <c r="L1" s="71" t="str">
        <f>Start!C7</f>
        <v>Seizoen 2017-2018</v>
      </c>
      <c r="M1" s="72"/>
      <c r="N1" s="71"/>
      <c r="O1" s="71"/>
      <c r="P1" s="176" t="s">
        <v>115</v>
      </c>
      <c r="Q1" s="71"/>
      <c r="R1" s="71"/>
      <c r="S1" s="73"/>
      <c r="T1" s="71"/>
      <c r="U1" s="71"/>
      <c r="V1" s="74"/>
    </row>
    <row r="2" spans="1:22" ht="20.100000000000001" customHeight="1" x14ac:dyDescent="0.2">
      <c r="A2" s="75"/>
      <c r="B2" s="71"/>
      <c r="C2" s="69"/>
      <c r="D2" s="69"/>
      <c r="E2" s="177"/>
      <c r="F2" s="69"/>
      <c r="G2" s="69"/>
      <c r="H2" s="69"/>
      <c r="I2" s="69"/>
      <c r="J2" s="69"/>
      <c r="K2" s="69"/>
      <c r="L2" s="177" t="s">
        <v>29</v>
      </c>
      <c r="M2" s="69"/>
      <c r="N2" s="69"/>
      <c r="O2" s="69"/>
      <c r="P2" s="439">
        <f>Uitslagen!C6</f>
        <v>43131</v>
      </c>
      <c r="Q2" s="439"/>
      <c r="R2" s="439"/>
      <c r="S2" s="439"/>
      <c r="T2" s="439"/>
      <c r="U2" s="439"/>
      <c r="V2" s="440"/>
    </row>
    <row r="3" spans="1:22" ht="120" customHeight="1" x14ac:dyDescent="0.2">
      <c r="A3" s="77"/>
      <c r="B3" s="143"/>
      <c r="C3" s="78" t="str">
        <f>IF(Start!C23&gt;0,Start!C23,"")</f>
        <v>Peter van Alderen</v>
      </c>
      <c r="D3" s="78" t="str">
        <f>IF(C12&gt;0,Start!C24,"")</f>
        <v>Henk Baron</v>
      </c>
      <c r="E3" s="78" t="str">
        <f>IF(Start!C25&gt;0,Start!C25,"")</f>
        <v>Cor vd Berg</v>
      </c>
      <c r="F3" s="78" t="str">
        <f>IF(Start!C26&gt;0,Start!C26,"")</f>
        <v>Daan Bergink</v>
      </c>
      <c r="G3" s="78" t="str">
        <f>IF(Start!C27&gt;0,Start!C27,"")</f>
        <v>Luciën Bressers</v>
      </c>
      <c r="H3" s="78" t="str">
        <f>IF(Start!C28&gt;0,Start!C28,"")</f>
        <v>Harrie Hanegraaf</v>
      </c>
      <c r="I3" s="78" t="str">
        <f>IF(Start!C29&gt;0,Start!C29,"")</f>
        <v>Tonnie vd Oetelaar</v>
      </c>
      <c r="J3" s="78" t="str">
        <f>IF(Start!C30&gt;0,Start!C30,"")</f>
        <v>Leo Pijnenburg</v>
      </c>
      <c r="K3" s="78" t="str">
        <f>IF(Start!C31&gt;0,Start!C31,"")</f>
        <v>Piet Smits</v>
      </c>
      <c r="L3" s="78" t="str">
        <f>IF(Start!C32&gt;0,Start!C32,"")</f>
        <v>Frans vd Spank</v>
      </c>
      <c r="M3" s="78" t="str">
        <f>IF(Start!C33&gt;0,Start!C33,"")</f>
        <v>Patrick vd Spank</v>
      </c>
      <c r="N3" s="78" t="str">
        <f>IF(Start!C34&gt;0,Start!C34,"")</f>
        <v>Piet Theijssen</v>
      </c>
      <c r="O3" s="78" t="str">
        <f>IF(Start!C35&gt;0,Start!C35,"")</f>
        <v>William Verhoeven</v>
      </c>
      <c r="P3" s="78" t="str">
        <f>IF(Start!C36&gt;0,Start!C36,"")</f>
        <v>Jan Vloet</v>
      </c>
      <c r="Q3" s="78" t="str">
        <f>IF(Start!C37&gt;0,Start!C37,"")</f>
        <v>Jo vd Hanenberg</v>
      </c>
      <c r="R3" s="315" t="str">
        <f>IF(Start!C38&gt;0,Start!C38,"")</f>
        <v/>
      </c>
      <c r="S3" s="315" t="str">
        <f>IF(Start!C39&gt;0,Start!C39,"")</f>
        <v/>
      </c>
      <c r="T3" s="315" t="str">
        <f>IF(Start!C40&gt;0,Start!C40,"")</f>
        <v/>
      </c>
      <c r="U3" s="315" t="str">
        <f>IF(Start!C41&gt;0,Start!C41,"")</f>
        <v/>
      </c>
      <c r="V3" s="315" t="str">
        <f>IF(Start!C42&gt;0,Start!C42,"")</f>
        <v/>
      </c>
    </row>
    <row r="4" spans="1:22" ht="15" customHeight="1" x14ac:dyDescent="0.2">
      <c r="A4" s="79"/>
      <c r="B4" s="178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16"/>
      <c r="S4" s="316"/>
      <c r="T4" s="316"/>
      <c r="U4" s="316"/>
      <c r="V4" s="316"/>
    </row>
    <row r="5" spans="1:22" ht="15" customHeight="1" x14ac:dyDescent="0.2">
      <c r="A5" s="75"/>
      <c r="B5" s="80"/>
      <c r="C5" s="81">
        <f>Start!B23</f>
        <v>1</v>
      </c>
      <c r="D5" s="81">
        <f>Start!B24</f>
        <v>2</v>
      </c>
      <c r="E5" s="81">
        <f>Start!B25</f>
        <v>3</v>
      </c>
      <c r="F5" s="81">
        <f>Start!B26</f>
        <v>4</v>
      </c>
      <c r="G5" s="81">
        <f>Start!B27</f>
        <v>5</v>
      </c>
      <c r="H5" s="81">
        <f>Start!B28</f>
        <v>6</v>
      </c>
      <c r="I5" s="81">
        <f>Start!B29</f>
        <v>7</v>
      </c>
      <c r="J5" s="81">
        <f>Start!B30</f>
        <v>8</v>
      </c>
      <c r="K5" s="81">
        <f>Start!B31</f>
        <v>9</v>
      </c>
      <c r="L5" s="81">
        <f>Start!B32</f>
        <v>10</v>
      </c>
      <c r="M5" s="81">
        <f>Start!B33</f>
        <v>11</v>
      </c>
      <c r="N5" s="81">
        <f>Start!B34</f>
        <v>12</v>
      </c>
      <c r="O5" s="81">
        <f>Start!B35</f>
        <v>13</v>
      </c>
      <c r="P5" s="81">
        <f>Start!B36</f>
        <v>14</v>
      </c>
      <c r="Q5" s="81">
        <f>Start!B37</f>
        <v>15</v>
      </c>
      <c r="R5" s="317">
        <f>Start!B38</f>
        <v>16</v>
      </c>
      <c r="S5" s="317">
        <f>Start!B39</f>
        <v>17</v>
      </c>
      <c r="T5" s="317">
        <f>Start!B40</f>
        <v>18</v>
      </c>
      <c r="U5" s="317">
        <f>Start!B41</f>
        <v>19</v>
      </c>
      <c r="V5" s="317">
        <f>Start!B42</f>
        <v>20</v>
      </c>
    </row>
    <row r="6" spans="1:22" ht="18" customHeight="1" x14ac:dyDescent="0.2">
      <c r="A6" s="82">
        <f>Start!B23</f>
        <v>1</v>
      </c>
      <c r="B6" s="80" t="str">
        <f>IF(Start!C23&gt;0,Start!C23,"")</f>
        <v>Peter van Alderen</v>
      </c>
      <c r="C6" s="33"/>
      <c r="D6" s="83" t="str">
        <f>IF(Peter!H7&gt;0,Peter!H7,"")</f>
        <v/>
      </c>
      <c r="E6" s="83" t="str">
        <f>IF(Peter!H8&gt;0,Peter!H8,"")</f>
        <v/>
      </c>
      <c r="F6" s="83" t="str">
        <f>IF(Peter!H9&gt;0,Peter!H9,"")</f>
        <v/>
      </c>
      <c r="G6" s="83" t="str">
        <f>IF(Peter!H10&gt;0,Peter!H10,"")</f>
        <v/>
      </c>
      <c r="H6" s="83" t="str">
        <f>IF(Peter!H11&gt;0,Peter!H11,"")</f>
        <v/>
      </c>
      <c r="I6" s="83" t="str">
        <f>IF(Peter!H12&gt;0,Peter!H12,"")</f>
        <v/>
      </c>
      <c r="J6" s="83" t="str">
        <f>IF(Peter!H13&gt;0,Peter!H13,"")</f>
        <v/>
      </c>
      <c r="K6" s="83" t="str">
        <f>IF(Peter!H14&gt;0,Peter!H14,"")</f>
        <v/>
      </c>
      <c r="L6" s="83" t="str">
        <f>IF(Peter!H15&gt;0,Peter!H15,"")</f>
        <v/>
      </c>
      <c r="M6" s="83" t="str">
        <f>IF(Peter!H16&gt;0,Peter!H16,"")</f>
        <v/>
      </c>
      <c r="N6" s="83" t="str">
        <f>IF(Peter!H17&gt;0,Peter!H17,"")</f>
        <v/>
      </c>
      <c r="O6" s="83" t="str">
        <f>IF(Peter!H18&gt;0,Peter!H18,"")</f>
        <v/>
      </c>
      <c r="P6" s="83" t="str">
        <f>IF(Peter!H19&gt;0,Peter!H19,"")</f>
        <v/>
      </c>
      <c r="Q6" s="83" t="str">
        <f>IF(Peter!H20&gt;0,Peter!H20,"")</f>
        <v/>
      </c>
      <c r="R6" s="314" t="str">
        <f>IF(Peter!H21&gt;0,Peter!H21,"")</f>
        <v/>
      </c>
      <c r="S6" s="314" t="str">
        <f>IF(Peter!H22&gt;0,Peter!H22,"")</f>
        <v/>
      </c>
      <c r="T6" s="314" t="str">
        <f>IF(Peter!H23&gt;0,Peter!H23,"")</f>
        <v/>
      </c>
      <c r="U6" s="314" t="str">
        <f>IF(Peter!H24&gt;0,Peter!H24,"")</f>
        <v/>
      </c>
      <c r="V6" s="314" t="str">
        <f>IF(Peter!H25&gt;0,Peter!H25,"")</f>
        <v/>
      </c>
    </row>
    <row r="7" spans="1:22" ht="18" customHeight="1" x14ac:dyDescent="0.2">
      <c r="A7" s="82">
        <f>Start!B24</f>
        <v>2</v>
      </c>
      <c r="B7" s="80" t="str">
        <f>IF(Start!C24&gt;0,Start!C24,"")</f>
        <v>Henk Baron</v>
      </c>
      <c r="C7" s="83" t="str">
        <f>IF(Henk!H6&gt;0,Henk!H6,"")</f>
        <v/>
      </c>
      <c r="D7" s="33"/>
      <c r="E7" s="83" t="str">
        <f>IF(Henk!H8&gt;0,Henk!H8,"")</f>
        <v/>
      </c>
      <c r="F7" s="83" t="str">
        <f>IF(Henk!H9&gt;0,Henk!H9,"")</f>
        <v/>
      </c>
      <c r="G7" s="83" t="str">
        <f>IF(Henk!H10&gt;0,Henk!H10,"")</f>
        <v/>
      </c>
      <c r="H7" s="83" t="str">
        <f>IF(Henk!H11&gt;0,Henk!H11,"")</f>
        <v/>
      </c>
      <c r="I7" s="83" t="str">
        <f>IF(Henk!H12&gt;0,Henk!H12,"")</f>
        <v/>
      </c>
      <c r="J7" s="83" t="str">
        <f>IF(Henk!H13&gt;0,Henk!H13,"")</f>
        <v/>
      </c>
      <c r="K7" s="83" t="str">
        <f>IF(Henk!H14&gt;0,Henk!H14,"")</f>
        <v/>
      </c>
      <c r="L7" s="83" t="str">
        <f>IF(Henk!H15&gt;0,Henk!H15,"")</f>
        <v/>
      </c>
      <c r="M7" s="83" t="str">
        <f>IF(Henk!H16&gt;0,Henk!H16,"")</f>
        <v/>
      </c>
      <c r="N7" s="83" t="str">
        <f>IF(Henk!H17&gt;0,Henk!H17,"")</f>
        <v/>
      </c>
      <c r="O7" s="83" t="str">
        <f>IF(Henk!H18&gt;0,Henk!H18,"")</f>
        <v/>
      </c>
      <c r="P7" s="83" t="str">
        <f>IF(Henk!H19&gt;0,Henk!H19,"")</f>
        <v/>
      </c>
      <c r="Q7" s="83" t="str">
        <f>IF(Henk!H20&gt;0,Henk!H20,"")</f>
        <v/>
      </c>
      <c r="R7" s="314" t="str">
        <f>IF(Henk!H21&gt;0,Henk!H21,"")</f>
        <v/>
      </c>
      <c r="S7" s="314" t="str">
        <f>IF(Henk!H22&gt;0,Henk!H22,"")</f>
        <v/>
      </c>
      <c r="T7" s="314" t="str">
        <f>IF(Henk!H23&gt;0,Henk!H23,"")</f>
        <v/>
      </c>
      <c r="U7" s="314" t="str">
        <f>IF(Henk!H24&gt;0,Henk!H24,"")</f>
        <v/>
      </c>
      <c r="V7" s="314" t="str">
        <f>IF(Henk!H25&gt;0,Henk!H25,"")</f>
        <v/>
      </c>
    </row>
    <row r="8" spans="1:22" ht="18" customHeight="1" x14ac:dyDescent="0.2">
      <c r="A8" s="82">
        <f>Start!B25</f>
        <v>3</v>
      </c>
      <c r="B8" s="80" t="str">
        <f>IF(Start!C25&gt;0,Start!C25,"")</f>
        <v>Cor vd Berg</v>
      </c>
      <c r="C8" s="83" t="str">
        <f>IF(Cor!H6&gt;0,Cor!H6,"")</f>
        <v/>
      </c>
      <c r="D8" s="83" t="str">
        <f>IF(Cor!H7&gt;0,Cor!H7,"")</f>
        <v/>
      </c>
      <c r="E8" s="33"/>
      <c r="F8" s="83" t="str">
        <f>IF(Cor!H9&gt;0,Cor!H9,"")</f>
        <v/>
      </c>
      <c r="G8" s="83" t="str">
        <f>IF(Cor!H10&gt;0,Cor!H10,"")</f>
        <v/>
      </c>
      <c r="H8" s="83" t="str">
        <f>IF(Cor!H11&gt;0,Cor!H11,"")</f>
        <v/>
      </c>
      <c r="I8" s="83" t="str">
        <f>IF(Cor!H12&gt;0,Cor!H12,"")</f>
        <v/>
      </c>
      <c r="J8" s="83" t="str">
        <f>IF(Cor!H13&gt;0,Cor!H13,"")</f>
        <v/>
      </c>
      <c r="K8" s="83" t="str">
        <f>IF(Cor!H14&gt;0,Cor!H14,"")</f>
        <v/>
      </c>
      <c r="L8" s="83" t="str">
        <f>IF(Cor!H15&gt;0,Cor!H15,"")</f>
        <v/>
      </c>
      <c r="M8" s="83" t="str">
        <f>IF(Cor!H16&gt;0,Cor!H16,"")</f>
        <v/>
      </c>
      <c r="N8" s="83" t="str">
        <f>IF(Cor!H17&gt;0,Cor!H17,"")</f>
        <v/>
      </c>
      <c r="O8" s="83" t="str">
        <f>IF(Cor!H18&gt;0,Cor!H18,"")</f>
        <v/>
      </c>
      <c r="P8" s="83" t="str">
        <f>IF(Cor!H19&gt;0,Cor!H19,"")</f>
        <v/>
      </c>
      <c r="Q8" s="83" t="str">
        <f>IF(Cor!H20&gt;0,Cor!H20,"")</f>
        <v/>
      </c>
      <c r="R8" s="314" t="str">
        <f>IF(Cor!H21&gt;0,Cor!H21,"")</f>
        <v/>
      </c>
      <c r="S8" s="314" t="str">
        <f>IF(Cor!H22&gt;0,Cor!H22,"")</f>
        <v/>
      </c>
      <c r="T8" s="314" t="str">
        <f>IF(Cor!H23&gt;0,Cor!H23,"")</f>
        <v/>
      </c>
      <c r="U8" s="314" t="str">
        <f>IF(Cor!H24&gt;0,Cor!H24,"")</f>
        <v/>
      </c>
      <c r="V8" s="314" t="str">
        <f>IF(Cor!H25&gt;0,Cor!H25,"")</f>
        <v/>
      </c>
    </row>
    <row r="9" spans="1:22" ht="18" customHeight="1" x14ac:dyDescent="0.2">
      <c r="A9" s="82">
        <f>Start!B26</f>
        <v>4</v>
      </c>
      <c r="B9" s="80" t="str">
        <f>IF(Start!C26&gt;0,Start!C26,"")</f>
        <v>Daan Bergink</v>
      </c>
      <c r="C9" s="83" t="str">
        <f>IF(Daan!H6&gt;0,Daan!H6,"")</f>
        <v/>
      </c>
      <c r="D9" s="83" t="str">
        <f>IF(Daan!H7&gt;0,Daan!H7,"")</f>
        <v/>
      </c>
      <c r="E9" s="83" t="str">
        <f>IF(Daan!H8&gt;0,Daan!H8,"")</f>
        <v/>
      </c>
      <c r="F9" s="33"/>
      <c r="G9" s="83" t="str">
        <f>IF(Daan!H10&gt;0,Daan!H10,"")</f>
        <v/>
      </c>
      <c r="H9" s="83" t="str">
        <f>IF(Daan!H11&gt;0,Daan!H11,"")</f>
        <v/>
      </c>
      <c r="I9" s="83" t="str">
        <f>IF(Daan!H12&gt;0,Daan!H12,"")</f>
        <v/>
      </c>
      <c r="J9" s="83" t="str">
        <f>IF(Daan!H13&gt;0,Daan!H13,"")</f>
        <v/>
      </c>
      <c r="K9" s="83" t="str">
        <f>IF(Daan!H14&gt;0,Daan!H14,"")</f>
        <v/>
      </c>
      <c r="L9" s="83" t="str">
        <f>IF(Daan!H15&gt;0,Daan!H15,"")</f>
        <v/>
      </c>
      <c r="M9" s="83" t="str">
        <f>IF(Daan!H16&gt;0,Daan!H16,"")</f>
        <v/>
      </c>
      <c r="N9" s="83" t="str">
        <f>IF(Daan!H17&gt;0,Daan!H17,"")</f>
        <v/>
      </c>
      <c r="O9" s="83" t="str">
        <f>IF(Daan!H18&gt;0,Daan!H18,"")</f>
        <v/>
      </c>
      <c r="P9" s="83" t="str">
        <f>IF(Daan!H19&gt;0,Daan!H19,"")</f>
        <v/>
      </c>
      <c r="Q9" s="83" t="str">
        <f>IF(Daan!H20&gt;0,Daan!H20,"")</f>
        <v/>
      </c>
      <c r="R9" s="314" t="str">
        <f>IF(Daan!H21&gt;0,Daan!H21,"")</f>
        <v/>
      </c>
      <c r="S9" s="314" t="str">
        <f>IF(Daan!H22&gt;0,Daan!H22,"")</f>
        <v/>
      </c>
      <c r="T9" s="314" t="str">
        <f>IF(Daan!H23&gt;0,Daan!H23,"")</f>
        <v/>
      </c>
      <c r="U9" s="314" t="str">
        <f>IF(Daan!H24&gt;0,Daan!H24,"")</f>
        <v/>
      </c>
      <c r="V9" s="314" t="str">
        <f>IF(Daan!H25&gt;0,Daan!H25,"")</f>
        <v/>
      </c>
    </row>
    <row r="10" spans="1:22" ht="18" customHeight="1" x14ac:dyDescent="0.2">
      <c r="A10" s="82">
        <f>Start!B27</f>
        <v>5</v>
      </c>
      <c r="B10" s="80" t="str">
        <f>IF(Start!C27&gt;0,Start!C27,"")</f>
        <v>Luciën Bressers</v>
      </c>
      <c r="C10" s="83" t="str">
        <f>IF(Luciën!H6&gt;0,Luciën!H6,"")</f>
        <v/>
      </c>
      <c r="D10" s="83" t="str">
        <f>IF(Luciën!H7&gt;0,Luciën!H7,"")</f>
        <v/>
      </c>
      <c r="E10" s="83" t="str">
        <f>IF(Luciën!H8&gt;0,Luciën!H8,"")</f>
        <v/>
      </c>
      <c r="F10" s="83" t="str">
        <f>IF(Luciën!H9&gt;0,Luciën!H9,"")</f>
        <v/>
      </c>
      <c r="G10" s="33"/>
      <c r="H10" s="83" t="str">
        <f>IF(Luciën!H11&gt;0,Luciën!H11,"")</f>
        <v/>
      </c>
      <c r="I10" s="83" t="str">
        <f>IF(Luciën!H12&gt;0,Luciën!H12,"")</f>
        <v/>
      </c>
      <c r="J10" s="83" t="str">
        <f>IF(Luciën!H13&gt;0,Luciën!H13,"")</f>
        <v/>
      </c>
      <c r="K10" s="83" t="str">
        <f>IF(Luciën!H14&gt;0,Luciën!H14,"")</f>
        <v/>
      </c>
      <c r="L10" s="83" t="str">
        <f>IF(Luciën!H15&gt;0,Luciën!H15,"")</f>
        <v/>
      </c>
      <c r="M10" s="83" t="str">
        <f>IF(Luciën!H16&gt;0,Luciën!H16,"")</f>
        <v/>
      </c>
      <c r="N10" s="83" t="str">
        <f>IF(Luciën!H17&gt;0,Luciën!H17,"")</f>
        <v/>
      </c>
      <c r="O10" s="83" t="str">
        <f>IF(Luciën!H18&gt;0,Luciën!H18,"")</f>
        <v/>
      </c>
      <c r="P10" s="83" t="str">
        <f>IF(Luciën!H19&gt;0,Luciën!H19,"")</f>
        <v/>
      </c>
      <c r="Q10" s="83" t="str">
        <f>IF(Luciën!H20&gt;0,Luciën!H20,"")</f>
        <v/>
      </c>
      <c r="R10" s="314" t="str">
        <f>IF(Luciën!H21&gt;0,Luciën!H21,"")</f>
        <v/>
      </c>
      <c r="S10" s="314" t="str">
        <f>IF(Luciën!H22&gt;0,Luciën!H22,"")</f>
        <v/>
      </c>
      <c r="T10" s="314" t="str">
        <f>IF(Luciën!H23&gt;0,Luciën!H23,"")</f>
        <v/>
      </c>
      <c r="U10" s="314" t="str">
        <f>IF(Luciën!H24&gt;0,Luciën!H24,"")</f>
        <v/>
      </c>
      <c r="V10" s="314" t="str">
        <f>IF(Luciën!H25&gt;0,Luciën!H25,"")</f>
        <v/>
      </c>
    </row>
    <row r="11" spans="1:22" ht="18" customHeight="1" x14ac:dyDescent="0.2">
      <c r="A11" s="82">
        <f>Start!B28</f>
        <v>6</v>
      </c>
      <c r="B11" s="80" t="str">
        <f>IF(Start!C28&gt;0,Start!C28,"")</f>
        <v>Harrie Hanegraaf</v>
      </c>
      <c r="C11" s="83" t="str">
        <f>IF(Harrie!H6&gt;0,Harrie!H6,"")</f>
        <v/>
      </c>
      <c r="D11" s="83" t="str">
        <f>IF(Harrie!H7&gt;0,Harrie!H7,"")</f>
        <v/>
      </c>
      <c r="E11" s="83" t="str">
        <f>IF(Harrie!H8&gt;0,Harrie!H8,"")</f>
        <v/>
      </c>
      <c r="F11" s="83" t="str">
        <f>IF(Harrie!H9&gt;0,Harrie!H9,"")</f>
        <v/>
      </c>
      <c r="G11" s="83" t="str">
        <f>IF(Harrie!H10&gt;0,Harrie!H10,"")</f>
        <v/>
      </c>
      <c r="H11" s="33"/>
      <c r="I11" s="83" t="str">
        <f>IF(Harrie!H12&gt;0,Harrie!H12,"")</f>
        <v/>
      </c>
      <c r="J11" s="83" t="str">
        <f>IF(Harrie!H13&gt;0,Harrie!H13,"")</f>
        <v/>
      </c>
      <c r="K11" s="83" t="str">
        <f>IF(Harrie!H14&gt;0,Harrie!H14,"")</f>
        <v/>
      </c>
      <c r="L11" s="83" t="str">
        <f>IF(Harrie!H15&gt;0,Harrie!H15,"")</f>
        <v/>
      </c>
      <c r="M11" s="83" t="str">
        <f>IF(Harrie!H16&gt;0,Harrie!H16,"")</f>
        <v/>
      </c>
      <c r="N11" s="83" t="str">
        <f>IF(Harrie!H17&gt;0,Harrie!H17,"")</f>
        <v/>
      </c>
      <c r="O11" s="83" t="str">
        <f>IF(Harrie!H18&gt;0,Harrie!H18,"")</f>
        <v/>
      </c>
      <c r="P11" s="83" t="str">
        <f>IF(Harrie!H19&gt;0,Harrie!H19,"")</f>
        <v/>
      </c>
      <c r="Q11" s="83" t="str">
        <f>IF(Harrie!H20&gt;0,Harrie!H20,"")</f>
        <v/>
      </c>
      <c r="R11" s="314" t="str">
        <f>IF(Harrie!H21&gt;0,Harrie!H21,"")</f>
        <v/>
      </c>
      <c r="S11" s="314" t="str">
        <f>IF(Harrie!H22&gt;0,Harrie!H22,"")</f>
        <v/>
      </c>
      <c r="T11" s="314" t="str">
        <f>IF(Harrie!H23&gt;0,Harrie!H23,"")</f>
        <v/>
      </c>
      <c r="U11" s="314" t="str">
        <f>IF(Harrie!H24&gt;0,Harrie!H24,"")</f>
        <v/>
      </c>
      <c r="V11" s="314" t="str">
        <f>IF(Harrie!H25&gt;0,Harrie!H25,"")</f>
        <v/>
      </c>
    </row>
    <row r="12" spans="1:22" ht="18" customHeight="1" x14ac:dyDescent="0.2">
      <c r="A12" s="82">
        <f>Start!B29</f>
        <v>7</v>
      </c>
      <c r="B12" s="80" t="str">
        <f>IF(Start!C29&gt;0,Start!C29,"")</f>
        <v>Tonnie vd Oetelaar</v>
      </c>
      <c r="C12" s="83" t="str">
        <f>IF(Tonnie!H6&gt;0,Tonnie!H6,"")</f>
        <v/>
      </c>
      <c r="D12" s="83" t="str">
        <f>IF(Tonnie!H7&gt;0,Tonnie!H7,"")</f>
        <v/>
      </c>
      <c r="E12" s="83" t="str">
        <f>IF(Tonnie!H8&gt;0,Tonnie!H8,"")</f>
        <v/>
      </c>
      <c r="F12" s="83" t="str">
        <f>IF(Tonnie!H9&gt;0,Tonnie!H9,"")</f>
        <v/>
      </c>
      <c r="G12" s="83" t="str">
        <f>IF(Tonnie!H10&gt;0,Tonnie!H10,"")</f>
        <v/>
      </c>
      <c r="H12" s="83" t="str">
        <f>IF(Tonnie!H11&gt;0,Tonnie!H11,"")</f>
        <v/>
      </c>
      <c r="I12" s="33"/>
      <c r="J12" s="83" t="str">
        <f>IF(Tonnie!H13&gt;0,Tonnie!H13,"")</f>
        <v/>
      </c>
      <c r="K12" s="83" t="str">
        <f>IF(Tonnie!H14&gt;0,Tonnie!H14,"")</f>
        <v/>
      </c>
      <c r="L12" s="83" t="str">
        <f>IF(Tonnie!H15&gt;0,Tonnie!H15,"")</f>
        <v/>
      </c>
      <c r="M12" s="83" t="str">
        <f>IF(Tonnie!H16&gt;0,Tonnie!H16,"")</f>
        <v/>
      </c>
      <c r="N12" s="83" t="str">
        <f>IF(Tonnie!H17&gt;0,Tonnie!H17,"")</f>
        <v/>
      </c>
      <c r="O12" s="83" t="str">
        <f>IF(Tonnie!H18&gt;0,Tonnie!H18,"")</f>
        <v/>
      </c>
      <c r="P12" s="83" t="str">
        <f>IF(Tonnie!H19&gt;0,Tonnie!H19,"")</f>
        <v/>
      </c>
      <c r="Q12" s="83" t="str">
        <f>IF(Tonnie!H20&gt;0,Tonnie!H20,"")</f>
        <v/>
      </c>
      <c r="R12" s="314" t="str">
        <f>IF(Tonnie!H21&gt;0,Tonnie!H21,"")</f>
        <v/>
      </c>
      <c r="S12" s="314" t="str">
        <f>IF(Tonnie!H22&gt;0,Tonnie!H22,"")</f>
        <v/>
      </c>
      <c r="T12" s="314" t="str">
        <f>IF(Tonnie!H23&gt;0,Tonnie!H23,"")</f>
        <v/>
      </c>
      <c r="U12" s="314" t="str">
        <f>IF(Tonnie!H24&gt;0,Tonnie!H24,"")</f>
        <v/>
      </c>
      <c r="V12" s="314" t="str">
        <f>IF(Tonnie!H25&gt;0,Tonnie!H25,"")</f>
        <v/>
      </c>
    </row>
    <row r="13" spans="1:22" ht="18" customHeight="1" x14ac:dyDescent="0.2">
      <c r="A13" s="82">
        <f>Start!B30</f>
        <v>8</v>
      </c>
      <c r="B13" s="80" t="str">
        <f>IF(Start!C30&gt;0,Start!C30,"")</f>
        <v>Leo Pijnenburg</v>
      </c>
      <c r="C13" s="83" t="str">
        <f>IF(Leo!H6&gt;0,Leo!H6,"")</f>
        <v/>
      </c>
      <c r="D13" s="83" t="str">
        <f>IF(Leo!H7&gt;0,Leo!H7,"")</f>
        <v/>
      </c>
      <c r="E13" s="83" t="str">
        <f>IF(Leo!H8&gt;0,Leo!H8,"")</f>
        <v/>
      </c>
      <c r="F13" s="83" t="str">
        <f>IF(Leo!H9&gt;0,Leo!H9,"")</f>
        <v/>
      </c>
      <c r="G13" s="83" t="str">
        <f>IF(Leo!H10&gt;0,Leo!H10,"")</f>
        <v/>
      </c>
      <c r="H13" s="83" t="str">
        <f>IF(Leo!H11&gt;0,Leo!H11,"")</f>
        <v/>
      </c>
      <c r="I13" s="83" t="str">
        <f>IF(Leo!H12&gt;0,Leo!H12,"")</f>
        <v/>
      </c>
      <c r="J13" s="33"/>
      <c r="K13" s="83" t="str">
        <f>IF(Leo!H14&gt;0,Leo!H14,"")</f>
        <v/>
      </c>
      <c r="L13" s="83" t="str">
        <f>IF(Leo!H15&gt;0,Leo!H15,"")</f>
        <v/>
      </c>
      <c r="M13" s="83" t="str">
        <f>IF(Leo!H16&gt;0,Leo!H16,"")</f>
        <v/>
      </c>
      <c r="N13" s="83" t="str">
        <f>IF(Leo!H17&gt;0,Leo!H17,"")</f>
        <v/>
      </c>
      <c r="O13" s="83" t="str">
        <f>IF(Leo!H18&gt;0,Leo!H18,"")</f>
        <v/>
      </c>
      <c r="P13" s="83" t="str">
        <f>IF(Leo!H19&gt;0,Leo!H19,"")</f>
        <v/>
      </c>
      <c r="Q13" s="83" t="str">
        <f>IF(Leo!H20&gt;0,Leo!H20,"")</f>
        <v/>
      </c>
      <c r="R13" s="314" t="str">
        <f>IF(Leo!H21&gt;0,Leo!H21,"")</f>
        <v/>
      </c>
      <c r="S13" s="314" t="str">
        <f>IF(Leo!H22&gt;0,Leo!H22,"")</f>
        <v/>
      </c>
      <c r="T13" s="314" t="str">
        <f>IF(Leo!H23&gt;0,Leo!H23,"")</f>
        <v/>
      </c>
      <c r="U13" s="314" t="str">
        <f>IF(Leo!H24&gt;0,Leo!H24,"")</f>
        <v/>
      </c>
      <c r="V13" s="314" t="str">
        <f>IF(Leo!H25&gt;0,Leo!H25,"")</f>
        <v/>
      </c>
    </row>
    <row r="14" spans="1:22" ht="18" customHeight="1" x14ac:dyDescent="0.2">
      <c r="A14" s="82">
        <f>Start!B31</f>
        <v>9</v>
      </c>
      <c r="B14" s="80" t="str">
        <f>IF(Start!C31&gt;0,Start!C31,"")</f>
        <v>Piet Smits</v>
      </c>
      <c r="C14" s="83" t="str">
        <f>IF('Piet S'!H6&gt;0,'Piet S'!H6,"")</f>
        <v/>
      </c>
      <c r="D14" s="83" t="str">
        <f>IF('Piet S'!H7&gt;0,'Piet S'!H7,"")</f>
        <v/>
      </c>
      <c r="E14" s="83" t="str">
        <f>IF('Piet S'!H8&gt;0,'Piet S'!H8,"")</f>
        <v/>
      </c>
      <c r="F14" s="83" t="str">
        <f>IF('Piet S'!H9&gt;0,'Piet S'!H9,"")</f>
        <v/>
      </c>
      <c r="G14" s="83" t="str">
        <f>IF('Piet S'!H10&gt;0,'Piet S'!H10,"")</f>
        <v/>
      </c>
      <c r="H14" s="83" t="str">
        <f>IF('Piet S'!H11&gt;0,'Piet S'!H11,"")</f>
        <v/>
      </c>
      <c r="I14" s="83" t="str">
        <f>IF('Piet S'!H12&gt;0,'Piet S'!H12,"")</f>
        <v/>
      </c>
      <c r="J14" s="83" t="str">
        <f>IF('Piet S'!H13&gt;0,'Piet S'!H13,"")</f>
        <v/>
      </c>
      <c r="K14" s="33"/>
      <c r="L14" s="83" t="str">
        <f>IF('Piet S'!H15&gt;0,'Piet S'!H15,"")</f>
        <v/>
      </c>
      <c r="M14" s="83" t="str">
        <f>IF('Piet S'!H16&gt;0,'Piet S'!H16,"")</f>
        <v/>
      </c>
      <c r="N14" s="83" t="str">
        <f>IF('Piet S'!H17&gt;0,'Piet S'!H17,"")</f>
        <v/>
      </c>
      <c r="O14" s="83" t="str">
        <f>IF('Piet S'!H18&gt;0,'Piet S'!H18,"")</f>
        <v/>
      </c>
      <c r="P14" s="83" t="str">
        <f>IF('Piet S'!H19&gt;0,'Piet S'!H19,"")</f>
        <v/>
      </c>
      <c r="Q14" s="83" t="str">
        <f>IF('Piet S'!H20&gt;0,'Piet S'!H20,"")</f>
        <v/>
      </c>
      <c r="R14" s="314" t="str">
        <f>IF('Piet S'!H21&gt;0,'Piet S'!H22,"")</f>
        <v/>
      </c>
      <c r="S14" s="314" t="str">
        <f>IF('Piet S'!H22&gt;0,'Piet S'!H22,"")</f>
        <v/>
      </c>
      <c r="T14" s="314" t="str">
        <f>IF('Piet S'!H23&gt;0,'Piet S'!H23,"")</f>
        <v/>
      </c>
      <c r="U14" s="314" t="str">
        <f>IF('Piet S'!H24&gt;0,'Piet S'!H24,"")</f>
        <v/>
      </c>
      <c r="V14" s="314" t="str">
        <f>IF('Piet S'!H25&gt;0,'Piet S'!H25,"")</f>
        <v/>
      </c>
    </row>
    <row r="15" spans="1:22" ht="18" customHeight="1" x14ac:dyDescent="0.2">
      <c r="A15" s="82">
        <f>Start!B32</f>
        <v>10</v>
      </c>
      <c r="B15" s="80" t="str">
        <f>IF(Start!C32&gt;0,Start!C32,"")</f>
        <v>Frans vd Spank</v>
      </c>
      <c r="C15" s="83" t="str">
        <f>IF(Frans!H6&gt;0,Frans!H6,"")</f>
        <v/>
      </c>
      <c r="D15" s="83" t="str">
        <f>IF(Frans!H7&gt;0,Frans!H7,"")</f>
        <v/>
      </c>
      <c r="E15" s="83" t="str">
        <f>IF(Frans!H8&gt;0,Frans!H8,"")</f>
        <v/>
      </c>
      <c r="F15" s="83" t="str">
        <f>IF(Frans!H9&gt;0,Frans!H9,"")</f>
        <v/>
      </c>
      <c r="G15" s="83" t="str">
        <f>IF(Frans!H10&gt;0,Frans!H10,"")</f>
        <v/>
      </c>
      <c r="H15" s="83" t="str">
        <f>IF(Frans!H11&gt;0,Frans!H11,"")</f>
        <v/>
      </c>
      <c r="I15" s="83" t="str">
        <f>IF(Frans!H12&gt;0,Frans!H12,"")</f>
        <v/>
      </c>
      <c r="J15" s="83" t="str">
        <f>IF(Frans!H13&gt;0,Frans!H13,"")</f>
        <v/>
      </c>
      <c r="K15" s="83" t="str">
        <f>IF(Frans!H14&gt;0,Frans!H14,"")</f>
        <v/>
      </c>
      <c r="L15" s="33"/>
      <c r="M15" s="83" t="str">
        <f>IF(Frans!H16&gt;0,Frans!H16,"")</f>
        <v/>
      </c>
      <c r="N15" s="83" t="str">
        <f>IF(Frans!H17&gt;0,Frans!H17,"")</f>
        <v/>
      </c>
      <c r="O15" s="83" t="str">
        <f>IF(Frans!H18&gt;0,Frans!H18,"")</f>
        <v/>
      </c>
      <c r="P15" s="83" t="str">
        <f>IF(Frans!H19&gt;0,Frans!H19,"")</f>
        <v/>
      </c>
      <c r="Q15" s="83" t="str">
        <f>IF(Frans!H20&gt;0,Frans!H20,"")</f>
        <v/>
      </c>
      <c r="R15" s="314" t="str">
        <f>IF(Frans!H21&gt;0,Frans!H21,"")</f>
        <v/>
      </c>
      <c r="S15" s="314" t="str">
        <f>IF(Frans!H22&gt;0,Frans!H22,"")</f>
        <v/>
      </c>
      <c r="T15" s="314" t="str">
        <f>IF(Frans!H23&gt;0,Frans!H23,"")</f>
        <v/>
      </c>
      <c r="U15" s="314" t="str">
        <f>IF(Frans!H24&gt;0,Frans!H24,"")</f>
        <v/>
      </c>
      <c r="V15" s="314" t="str">
        <f>IF(Frans!H25&gt;0,Frans!H25,"")</f>
        <v/>
      </c>
    </row>
    <row r="16" spans="1:22" ht="18" customHeight="1" x14ac:dyDescent="0.2">
      <c r="A16" s="82">
        <f>Start!B33</f>
        <v>11</v>
      </c>
      <c r="B16" s="80" t="str">
        <f>IF(Start!C33&gt;0,Start!C33,"")</f>
        <v>Patrick vd Spank</v>
      </c>
      <c r="C16" s="83" t="str">
        <f>IF(Patrick!H6&gt;0,Patrick!H6,"")</f>
        <v/>
      </c>
      <c r="D16" s="83" t="str">
        <f>IF(Patrick!H7&gt;0,Patrick!H7,"")</f>
        <v/>
      </c>
      <c r="E16" s="83" t="str">
        <f>IF(Patrick!H8&gt;0,Patrick!H8,"")</f>
        <v/>
      </c>
      <c r="F16" s="83" t="str">
        <f>IF(Patrick!H9&gt;0,Patrick!H9,"")</f>
        <v/>
      </c>
      <c r="G16" s="83" t="str">
        <f>IF(Patrick!H10&gt;0,Patrick!H10,"")</f>
        <v/>
      </c>
      <c r="H16" s="83" t="str">
        <f>IF(Patrick!H11&gt;0,Patrick!H11,"")</f>
        <v/>
      </c>
      <c r="I16" s="83" t="str">
        <f>IF(Patrick!H12&gt;0,Patrick!H12,"")</f>
        <v/>
      </c>
      <c r="J16" s="83" t="str">
        <f>IF(Patrick!H13&gt;0,Patrick!H13,"")</f>
        <v/>
      </c>
      <c r="K16" s="83" t="str">
        <f>IF(Patrick!H14&gt;0,Patrick!H14,"")</f>
        <v/>
      </c>
      <c r="L16" s="83" t="str">
        <f>IF(Patrick!H15&gt;0,Patrick!H15,"")</f>
        <v/>
      </c>
      <c r="M16" s="224"/>
      <c r="N16" s="83" t="str">
        <f>IF(Patrick!H17&gt;0,Patrick!H17,"")</f>
        <v/>
      </c>
      <c r="O16" s="83" t="str">
        <f>IF(Patrick!H18&gt;0,Patrick!H18,"")</f>
        <v/>
      </c>
      <c r="P16" s="83" t="str">
        <f>IF(Patrick!H19&gt;0,Patrick!H19,"")</f>
        <v/>
      </c>
      <c r="Q16" s="83" t="str">
        <f>IF(Patrick!H20&gt;0,Patrick!H20,"")</f>
        <v/>
      </c>
      <c r="R16" s="314" t="str">
        <f>IF(Patrick!H21&gt;0,Patrick!H21,"")</f>
        <v/>
      </c>
      <c r="S16" s="314" t="str">
        <f>IF(Patrick!H22&gt;0,Patrick!H22,"")</f>
        <v/>
      </c>
      <c r="T16" s="314" t="str">
        <f>IF(Patrick!H23&gt;0,Patrick!H23,"")</f>
        <v/>
      </c>
      <c r="U16" s="314" t="str">
        <f>IF(Patrick!H24&gt;0,Patrick!H24,"")</f>
        <v/>
      </c>
      <c r="V16" s="314" t="str">
        <f>IF(Patrick!H25&gt;0,Patrick!H25,"")</f>
        <v/>
      </c>
    </row>
    <row r="17" spans="1:22" ht="18" customHeight="1" x14ac:dyDescent="0.2">
      <c r="A17" s="82">
        <f>Start!B34</f>
        <v>12</v>
      </c>
      <c r="B17" s="80" t="str">
        <f>IF(Start!C34&gt;0,Start!C34,"")</f>
        <v>Piet Theijssen</v>
      </c>
      <c r="C17" s="83" t="str">
        <f>IF('Piet T'!H6&gt;0,'Piet T'!H6,"")</f>
        <v/>
      </c>
      <c r="D17" s="83" t="str">
        <f>IF('Piet T'!H7&gt;0,'Piet T'!H7,"")</f>
        <v/>
      </c>
      <c r="E17" s="83" t="str">
        <f>IF('Piet T'!H8&gt;0,'Piet T'!H8,"")</f>
        <v/>
      </c>
      <c r="F17" s="83" t="str">
        <f>IF('Piet T'!H9&gt;0,'Piet T'!H9,"")</f>
        <v/>
      </c>
      <c r="G17" s="83" t="str">
        <f>IF('Piet T'!H10&gt;0,'Piet T'!H10,"")</f>
        <v/>
      </c>
      <c r="H17" s="83" t="str">
        <f>IF('Piet T'!H11&gt;0,'Piet T'!H11,"")</f>
        <v/>
      </c>
      <c r="I17" s="83" t="str">
        <f>IF('Piet T'!H12&gt;0,'Piet T'!H12,"")</f>
        <v/>
      </c>
      <c r="J17" s="83" t="str">
        <f>IF('Piet T'!H13&gt;0,'Piet T'!H13,"")</f>
        <v/>
      </c>
      <c r="K17" s="83" t="str">
        <f>IF('Piet T'!H14&gt;0,'Piet T'!H14,"")</f>
        <v/>
      </c>
      <c r="L17" s="83" t="str">
        <f>IF('Piet T'!H15&gt;0,'Piet T'!H15,"")</f>
        <v/>
      </c>
      <c r="M17" s="83" t="str">
        <f>IF('Piet T'!H16&gt;0,'Piet T'!H16,"")</f>
        <v/>
      </c>
      <c r="N17" s="33"/>
      <c r="O17" s="83" t="str">
        <f>IF('Piet T'!H18&gt;0,'Piet T'!H18,"")</f>
        <v/>
      </c>
      <c r="P17" s="83" t="str">
        <f>IF('Piet T'!H19&gt;0,'Piet T'!H19,"")</f>
        <v/>
      </c>
      <c r="Q17" s="83" t="str">
        <f>IF('Piet T'!H20&gt;0,'Piet T'!H20,"")</f>
        <v/>
      </c>
      <c r="R17" s="314" t="str">
        <f>IF('Piet T'!H21&gt;0,'Piet T'!H21,"")</f>
        <v/>
      </c>
      <c r="S17" s="314" t="str">
        <f>IF('Piet T'!H22&gt;0,'Piet T'!H22,"")</f>
        <v/>
      </c>
      <c r="T17" s="314" t="str">
        <f>IF('Piet T'!H23&gt;0,'Piet T'!H23,"")</f>
        <v/>
      </c>
      <c r="U17" s="314" t="str">
        <f>IF('Piet T'!H24&gt;0,'Piet T'!H24,"")</f>
        <v/>
      </c>
      <c r="V17" s="314" t="str">
        <f>IF('Piet T'!H25&gt;0,'Piet T'!H25,"")</f>
        <v/>
      </c>
    </row>
    <row r="18" spans="1:22" ht="18" customHeight="1" x14ac:dyDescent="0.2">
      <c r="A18" s="82">
        <f>Start!B35</f>
        <v>13</v>
      </c>
      <c r="B18" s="80" t="str">
        <f>IF(Start!C35&gt;0,Start!C35,"")</f>
        <v>William Verhoeven</v>
      </c>
      <c r="C18" s="83" t="str">
        <f>IF(William!H6&gt;0,William!H6,"")</f>
        <v/>
      </c>
      <c r="D18" s="83" t="str">
        <f>IF(William!H7&gt;0,William!H7,"")</f>
        <v/>
      </c>
      <c r="E18" s="83" t="str">
        <f>IF(William!H8&gt;0,William!H8,"")</f>
        <v/>
      </c>
      <c r="F18" s="83" t="str">
        <f>IF(William!H9&gt;0,William!H9,"")</f>
        <v/>
      </c>
      <c r="G18" s="83" t="str">
        <f>IF(William!H10&gt;0,William!H10,"")</f>
        <v/>
      </c>
      <c r="H18" s="83" t="str">
        <f>IF(William!H11&gt;0,William!H11,"")</f>
        <v/>
      </c>
      <c r="I18" s="83" t="str">
        <f>IF(William!H12&gt;0,William!H12,"")</f>
        <v/>
      </c>
      <c r="J18" s="83" t="str">
        <f>IF(William!H13&gt;0,William!H13,"")</f>
        <v/>
      </c>
      <c r="K18" s="83" t="str">
        <f>IF(William!H14&gt;0,William!H14,"")</f>
        <v/>
      </c>
      <c r="L18" s="83" t="str">
        <f>IF(William!H15&gt;0,William!H15,"")</f>
        <v/>
      </c>
      <c r="M18" s="83" t="str">
        <f>IF(William!H16&gt;0,William!H16,"")</f>
        <v/>
      </c>
      <c r="N18" s="83" t="str">
        <f>IF(William!H17&gt;0,William!H17,"")</f>
        <v/>
      </c>
      <c r="O18" s="33"/>
      <c r="P18" s="83" t="str">
        <f>IF(William!H19&gt;0,William!H19,"")</f>
        <v/>
      </c>
      <c r="Q18" s="83" t="str">
        <f>IF(William!H20&gt;0,William!H20,"")</f>
        <v/>
      </c>
      <c r="R18" s="314" t="str">
        <f>IF(William!H21&gt;0,William!H21,"")</f>
        <v/>
      </c>
      <c r="S18" s="314" t="str">
        <f>IF(William!H22&gt;0,William!H22,"")</f>
        <v/>
      </c>
      <c r="T18" s="314" t="str">
        <f>IF(William!H23&gt;0,William!H23,"")</f>
        <v/>
      </c>
      <c r="U18" s="314" t="str">
        <f>IF(William!H24&gt;0,William!H24,"")</f>
        <v/>
      </c>
      <c r="V18" s="314" t="str">
        <f>IF(William!H25&gt;0,William!H25,"")</f>
        <v/>
      </c>
    </row>
    <row r="19" spans="1:22" ht="18" customHeight="1" x14ac:dyDescent="0.2">
      <c r="A19" s="82">
        <f>Start!B36</f>
        <v>14</v>
      </c>
      <c r="B19" s="80" t="str">
        <f>IF(Start!C36&gt;0,Start!C36,"")</f>
        <v>Jan Vloet</v>
      </c>
      <c r="C19" s="83" t="str">
        <f>IF(Jan!H6&gt;0,Jan!H6,"")</f>
        <v/>
      </c>
      <c r="D19" s="83" t="str">
        <f>IF(Jan!H7&gt;0,Jan!H7,"")</f>
        <v/>
      </c>
      <c r="E19" s="83" t="str">
        <f>IF(Jan!H8&gt;0,Jan!H8,"")</f>
        <v/>
      </c>
      <c r="F19" s="83" t="str">
        <f>IF(Jan!H9&gt;0,Jan!H9,"")</f>
        <v/>
      </c>
      <c r="G19" s="83" t="str">
        <f>IF(Jan!H10&gt;0,Jan!H10,"")</f>
        <v/>
      </c>
      <c r="H19" s="83" t="str">
        <f>IF(Jan!H11&gt;0,Jan!H11,"")</f>
        <v/>
      </c>
      <c r="I19" s="83" t="str">
        <f>IF(Jan!H12&gt;0,Jan!H12,"")</f>
        <v/>
      </c>
      <c r="J19" s="83" t="str">
        <f>IF(Jan!H13&gt;0,Jan!H13,"")</f>
        <v/>
      </c>
      <c r="K19" s="83" t="str">
        <f>IF(Jan!H14&gt;0,Jan!H14,"")</f>
        <v/>
      </c>
      <c r="L19" s="83" t="str">
        <f>IF(Jan!H15&gt;0,Jan!H15,"")</f>
        <v/>
      </c>
      <c r="M19" s="83" t="str">
        <f>IF(Jan!H16&gt;0,Jan!H16,"")</f>
        <v/>
      </c>
      <c r="N19" s="83" t="str">
        <f>IF(Jan!H17&gt;0,Jan!H17,"")</f>
        <v/>
      </c>
      <c r="O19" s="83" t="str">
        <f>IF(Jan!I18&gt;0,Jan!I18,"")</f>
        <v/>
      </c>
      <c r="P19" s="33"/>
      <c r="Q19" s="83" t="str">
        <f>IF(Jan!H20&gt;0,Jan!H20,"")</f>
        <v/>
      </c>
      <c r="R19" s="314" t="str">
        <f>IF(Jan!H21&gt;0,Jan!H21,"")</f>
        <v/>
      </c>
      <c r="S19" s="314" t="str">
        <f>IF(Jan!H22&gt;0,Jan!H22,"")</f>
        <v/>
      </c>
      <c r="T19" s="314" t="str">
        <f>IF(Jan!H23&gt;0,Jan!H23,"")</f>
        <v/>
      </c>
      <c r="U19" s="314" t="str">
        <f>IF(Jan!H24&gt;0,Jan!H24,"")</f>
        <v/>
      </c>
      <c r="V19" s="314" t="str">
        <f>IF(Jan!H25&gt;0,Jan!H25,"")</f>
        <v/>
      </c>
    </row>
    <row r="20" spans="1:22" ht="18" customHeight="1" x14ac:dyDescent="0.2">
      <c r="A20" s="82">
        <f>Start!B37</f>
        <v>15</v>
      </c>
      <c r="B20" s="80" t="str">
        <f>IF(Start!C37&gt;0,Start!C37,"")</f>
        <v>Jo vd Hanenberg</v>
      </c>
      <c r="C20" s="83" t="str">
        <f>IF(Jo!H6&gt;0,Jo!H6,"")</f>
        <v/>
      </c>
      <c r="D20" s="83" t="str">
        <f>IF(Jo!H7&gt;0,Jo!H7,"")</f>
        <v/>
      </c>
      <c r="E20" s="83" t="str">
        <f>IF(Jo!H8&gt;0,Jo!H8,"")</f>
        <v/>
      </c>
      <c r="F20" s="83" t="str">
        <f>IF(Jo!H9&gt;0,Jo!H9,"")</f>
        <v/>
      </c>
      <c r="G20" s="83" t="str">
        <f>IF(Jo!H10&gt;0,Jo!H10,"")</f>
        <v/>
      </c>
      <c r="H20" s="83" t="str">
        <f>IF(Jo!H11&gt;0,Jo!H11,"")</f>
        <v/>
      </c>
      <c r="I20" s="83" t="str">
        <f>IF(Jo!H12&gt;0,Jo!H12,"")</f>
        <v/>
      </c>
      <c r="J20" s="83" t="str">
        <f>IF(Jo!H13&gt;0,Jo!H13,"")</f>
        <v/>
      </c>
      <c r="K20" s="83" t="str">
        <f>IF(Jo!H14&gt;0,Jo!H14,"")</f>
        <v/>
      </c>
      <c r="L20" s="83" t="str">
        <f>IF(Jo!H15&gt;0,Jo!H15,"")</f>
        <v/>
      </c>
      <c r="M20" s="83" t="str">
        <f>IF(Jo!H16&gt;0,Jo!H16,"")</f>
        <v/>
      </c>
      <c r="N20" s="83" t="str">
        <f>IF(Jo!H17&gt;0,Jo!H17,"")</f>
        <v/>
      </c>
      <c r="O20" s="83" t="str">
        <f>IF(Jo!H18&gt;0,Jo!H18,"")</f>
        <v/>
      </c>
      <c r="P20" s="83" t="str">
        <f>IF(Jo!H19&gt;0,Jo!H19,"")</f>
        <v/>
      </c>
      <c r="Q20" s="33"/>
      <c r="R20" s="314" t="str">
        <f>IF(Jo!H21&gt;0,Jo!H21,"")</f>
        <v/>
      </c>
      <c r="S20" s="314" t="str">
        <f>IF(Jo!H22&gt;0,Jo!H22,"")</f>
        <v/>
      </c>
      <c r="T20" s="314" t="str">
        <f>IF(Jo!H23&gt;0,Jo!H23,"")</f>
        <v/>
      </c>
      <c r="U20" s="314" t="str">
        <f>IF(Jo!H24&gt;0,Jo!H24,"")</f>
        <v/>
      </c>
      <c r="V20" s="314" t="str">
        <f>IF(Jo!H25&gt;0,Jo!H25,"")</f>
        <v/>
      </c>
    </row>
    <row r="21" spans="1:22" ht="18" customHeight="1" x14ac:dyDescent="0.2">
      <c r="A21" s="313">
        <f>Start!B38</f>
        <v>16</v>
      </c>
      <c r="B21" s="318" t="str">
        <f>IF(Start!C38&gt;0,Start!C38,"")</f>
        <v/>
      </c>
      <c r="C21" s="314" t="str">
        <f>IF(Nieuw3!H6&gt;0,Nieuw3!H6,"")</f>
        <v/>
      </c>
      <c r="D21" s="314" t="str">
        <f>IF(Nieuw3!H7&gt;0,Nieuw3!H7,"")</f>
        <v/>
      </c>
      <c r="E21" s="314" t="str">
        <f>IF(Nieuw3!H8&gt;0,Nieuw3!H8,"")</f>
        <v/>
      </c>
      <c r="F21" s="314" t="str">
        <f>IF(Nieuw3!H9&gt;0,Nieuw3!H9,"")</f>
        <v/>
      </c>
      <c r="G21" s="314" t="str">
        <f>IF(Nieuw3!H10&gt;0,Nieuw3!H10,"")</f>
        <v/>
      </c>
      <c r="H21" s="314" t="str">
        <f>IF(Nieuw3!H11&gt;0,Nieuw3!H11,"")</f>
        <v/>
      </c>
      <c r="I21" s="314" t="str">
        <f>IF(Nieuw3!H12&gt;0,Nieuw3!H12,"")</f>
        <v/>
      </c>
      <c r="J21" s="314" t="str">
        <f>IF(Nieuw3!H13&gt;0,Nieuw3!H13,"")</f>
        <v/>
      </c>
      <c r="K21" s="314" t="str">
        <f>IF(Nieuw3!H14&gt;0,Nieuw3!H14,"")</f>
        <v/>
      </c>
      <c r="L21" s="314" t="str">
        <f>IF(Nieuw3!H15&gt;0,Nieuw3!H15,"")</f>
        <v/>
      </c>
      <c r="M21" s="314" t="str">
        <f>IF(Nieuw3!H16&gt;0,Nieuw3!H16,"")</f>
        <v/>
      </c>
      <c r="N21" s="314" t="str">
        <f>IF(Nieuw3!H17&gt;0,Nieuw3!H17,"")</f>
        <v/>
      </c>
      <c r="O21" s="314" t="str">
        <f>IF(Nieuw3!H18&gt;0,Nieuw3!H18,"")</f>
        <v/>
      </c>
      <c r="P21" s="314" t="str">
        <f>IF(Nieuw3!H19&gt;0,Nieuw3!H19,"")</f>
        <v/>
      </c>
      <c r="Q21" s="314" t="str">
        <f>IF(Nieuw3!H20&gt;0,Nieuw3!H20,"")</f>
        <v/>
      </c>
      <c r="R21" s="33"/>
      <c r="S21" s="314" t="str">
        <f>IF(Nieuw3!H22&gt;0,Nieuw3!H22,"")</f>
        <v/>
      </c>
      <c r="T21" s="314" t="str">
        <f>IF(Nieuw3!H23&gt;0,Nieuw3!H23,"")</f>
        <v/>
      </c>
      <c r="U21" s="314" t="str">
        <f>IF(Nieuw3!H24&gt;0,Nieuw3!H24,"")</f>
        <v/>
      </c>
      <c r="V21" s="314" t="str">
        <f>IF(Nieuw3!H25&gt;0,Nieuw3!H25,"")</f>
        <v/>
      </c>
    </row>
    <row r="22" spans="1:22" ht="18" customHeight="1" x14ac:dyDescent="0.2">
      <c r="A22" s="313">
        <f>Start!B39</f>
        <v>17</v>
      </c>
      <c r="B22" s="318" t="str">
        <f>IF(Start!C39&gt;0,Start!C39,"")</f>
        <v/>
      </c>
      <c r="C22" s="314" t="str">
        <f>IF(Nieuw4!H6&gt;0,Nieuw4!H6,"")</f>
        <v/>
      </c>
      <c r="D22" s="314" t="str">
        <f>IF(Nieuw4!H7&gt;0,Nieuw4!H7,"")</f>
        <v/>
      </c>
      <c r="E22" s="314" t="str">
        <f>IF(Nieuw4!H8&gt;0,Nieuw4!H8,"")</f>
        <v/>
      </c>
      <c r="F22" s="314" t="str">
        <f>IF(Nieuw4!H9&gt;0,Nieuw4!H9,"")</f>
        <v/>
      </c>
      <c r="G22" s="314" t="str">
        <f>IF(Nieuw4!H10&gt;0,Nieuw4!H10,"")</f>
        <v/>
      </c>
      <c r="H22" s="314" t="str">
        <f>IF(Nieuw4!H11&gt;0,Nieuw4!H11,"")</f>
        <v/>
      </c>
      <c r="I22" s="314" t="str">
        <f>IF(Nieuw4!H12&gt;0,Nieuw4!H12,"")</f>
        <v/>
      </c>
      <c r="J22" s="314" t="str">
        <f>IF(Nieuw4!H13&gt;0,Nieuw4!H13,"")</f>
        <v/>
      </c>
      <c r="K22" s="314" t="str">
        <f>IF(Nieuw4!H14&gt;0,Nieuw4!H14,"")</f>
        <v/>
      </c>
      <c r="L22" s="314" t="str">
        <f>IF(Nieuw4!H15&gt;0,Nieuw4!H15,"")</f>
        <v/>
      </c>
      <c r="M22" s="314" t="str">
        <f>IF(Nieuw4!H16&gt;0,Nieuw4!H16,"")</f>
        <v/>
      </c>
      <c r="N22" s="314" t="str">
        <f>IF(Nieuw4!H17&gt;0,Nieuw4!H17,"")</f>
        <v/>
      </c>
      <c r="O22" s="314" t="str">
        <f>IF(Nieuw4!H18&gt;0,Nieuw4!H18,"")</f>
        <v/>
      </c>
      <c r="P22" s="314" t="str">
        <f>IF(Nieuw4!H19&gt;0,Nieuw4!H19,"")</f>
        <v/>
      </c>
      <c r="Q22" s="314" t="str">
        <f>IF(Nieuw4!H20&gt;0,Nieuw4!H20,"")</f>
        <v/>
      </c>
      <c r="R22" s="314" t="str">
        <f>IF(Nieuw4!H21&gt;0,Nieuw4!H21,"")</f>
        <v/>
      </c>
      <c r="S22" s="33"/>
      <c r="T22" s="314" t="str">
        <f>IF(Nieuw4!H23&gt;0,Nieuw4!H23,"")</f>
        <v/>
      </c>
      <c r="U22" s="314" t="str">
        <f>IF(Nieuw4!H24&gt;0,Nieuw4!H24,"")</f>
        <v/>
      </c>
      <c r="V22" s="314" t="str">
        <f>IF(Nieuw4!H25&gt;0,Nieuw4!H25,"")</f>
        <v/>
      </c>
    </row>
    <row r="23" spans="1:22" ht="18" customHeight="1" x14ac:dyDescent="0.2">
      <c r="A23" s="313">
        <f>Start!B40</f>
        <v>18</v>
      </c>
      <c r="B23" s="318" t="str">
        <f>IF(Start!C40&gt;0,Start!C40,"")</f>
        <v/>
      </c>
      <c r="C23" s="314" t="str">
        <f>IF(Nieuw5!H6&gt;0,Nieuw5!H6,"")</f>
        <v/>
      </c>
      <c r="D23" s="314" t="str">
        <f>IF(Nieuw5!H7&gt;0,Nieuw5!H7,"")</f>
        <v/>
      </c>
      <c r="E23" s="314" t="str">
        <f>IF(Nieuw5!H8&gt;0,Nieuw5!H8,"")</f>
        <v/>
      </c>
      <c r="F23" s="314" t="str">
        <f>IF(Nieuw5!H9&gt;0,Nieuw5!H9,"")</f>
        <v/>
      </c>
      <c r="G23" s="314" t="str">
        <f>IF(Nieuw5!H10&gt;0,Nieuw5!H10,"")</f>
        <v/>
      </c>
      <c r="H23" s="314" t="str">
        <f>IF(Nieuw5!H11&gt;0,Nieuw5!H11,"")</f>
        <v/>
      </c>
      <c r="I23" s="314" t="str">
        <f>IF(Nieuw5!H12&gt;0,Nieuw5!H12,"")</f>
        <v/>
      </c>
      <c r="J23" s="314" t="str">
        <f>IF(Nieuw5!H13&gt;0,Nieuw5!H13,"")</f>
        <v/>
      </c>
      <c r="K23" s="314" t="str">
        <f>IF(Nieuw5!H14&gt;0,Nieuw5!H14,"")</f>
        <v/>
      </c>
      <c r="L23" s="314" t="str">
        <f>IF(Nieuw5!H15&gt;0,Nieuw5!H15,"")</f>
        <v/>
      </c>
      <c r="M23" s="314" t="str">
        <f>IF(Nieuw5!H16&gt;0,Nieuw5!H16,"")</f>
        <v/>
      </c>
      <c r="N23" s="314" t="str">
        <f>IF(Nieuw5!H17&gt;0,Nieuw5!H17,"")</f>
        <v/>
      </c>
      <c r="O23" s="314" t="str">
        <f>IF(Nieuw5!H18&gt;0,Nieuw5!H18,"")</f>
        <v/>
      </c>
      <c r="P23" s="314" t="str">
        <f>IF(Nieuw5!H19&gt;0,Nieuw5!H19,"")</f>
        <v/>
      </c>
      <c r="Q23" s="314" t="str">
        <f>IF(Nieuw5!H20&gt;0,Nieuw5!H20,"")</f>
        <v/>
      </c>
      <c r="R23" s="314" t="str">
        <f>IF(Nieuw5!H21&gt;0,Nieuw5!H21,"")</f>
        <v/>
      </c>
      <c r="S23" s="314" t="str">
        <f>IF(Nieuw5!H22&gt;0,Nieuw5!H22,"")</f>
        <v/>
      </c>
      <c r="T23" s="33"/>
      <c r="U23" s="314" t="str">
        <f>IF(Nieuw5!H24&gt;0,Nieuw5!H24,"")</f>
        <v/>
      </c>
      <c r="V23" s="314" t="str">
        <f>IF(Nieuw5!H25&gt;0,Nieuw5!H25,"")</f>
        <v/>
      </c>
    </row>
    <row r="24" spans="1:22" ht="18" customHeight="1" x14ac:dyDescent="0.2">
      <c r="A24" s="313">
        <f>Start!B41</f>
        <v>19</v>
      </c>
      <c r="B24" s="318" t="str">
        <f>IF(Start!C41&gt;0,Start!C41,"")</f>
        <v/>
      </c>
      <c r="C24" s="314" t="str">
        <f>IF(Nieuw6!H6&gt;0,Nieuw6!H6,"")</f>
        <v/>
      </c>
      <c r="D24" s="314" t="str">
        <f>IF(Nieuw6!H7&gt;0,Nieuw6!H7,"")</f>
        <v/>
      </c>
      <c r="E24" s="314" t="str">
        <f>IF(Nieuw6!H8&gt;0,Nieuw6!H8,"")</f>
        <v/>
      </c>
      <c r="F24" s="314" t="str">
        <f>IF(Nieuw6!H9&gt;0,Nieuw6!H9,"")</f>
        <v/>
      </c>
      <c r="G24" s="314" t="str">
        <f>IF(Nieuw6!H10&gt;0,Nieuw6!H10,"")</f>
        <v/>
      </c>
      <c r="H24" s="314" t="str">
        <f>IF(Nieuw6!H11&gt;0,Nieuw6!H11,"")</f>
        <v/>
      </c>
      <c r="I24" s="314" t="str">
        <f>IF(Nieuw6!H12&gt;0,Nieuw6!H12,"")</f>
        <v/>
      </c>
      <c r="J24" s="314" t="str">
        <f>IF(Nieuw6!H13&gt;0,Nieuw6!H13,"")</f>
        <v/>
      </c>
      <c r="K24" s="314" t="str">
        <f>IF(Nieuw6!H14&gt;0,Nieuw6!H14,"")</f>
        <v/>
      </c>
      <c r="L24" s="314" t="str">
        <f>IF(Nieuw6!H15&gt;0,Nieuw6!H15,"")</f>
        <v/>
      </c>
      <c r="M24" s="314" t="str">
        <f>IF(Nieuw6!H16&gt;0,Nieuw6!H16,"")</f>
        <v/>
      </c>
      <c r="N24" s="314" t="str">
        <f>IF(Nieuw6!H17&gt;0,Nieuw6!H17,"")</f>
        <v/>
      </c>
      <c r="O24" s="314" t="str">
        <f>IF(Nieuw6!H18&gt;0,Nieuw6!H18,"")</f>
        <v/>
      </c>
      <c r="P24" s="314" t="str">
        <f>IF(Nieuw6!H19&gt;0,Nieuw6!H19,"")</f>
        <v/>
      </c>
      <c r="Q24" s="314" t="str">
        <f>IF(Nieuw6!H20&gt;0,Nieuw6!H20,"")</f>
        <v/>
      </c>
      <c r="R24" s="314" t="str">
        <f>IF(Nieuw6!H21&gt;0,Nieuw6!H21,"")</f>
        <v/>
      </c>
      <c r="S24" s="314" t="str">
        <f>IF(Nieuw6!H22&gt;0,Nieuw6!H22,"")</f>
        <v/>
      </c>
      <c r="T24" s="314" t="str">
        <f>IF(Nieuw6!H23&gt;0,Nieuw6!H23,"")</f>
        <v/>
      </c>
      <c r="U24" s="33"/>
      <c r="V24" s="314" t="str">
        <f>IF(Nieuw6!H25&gt;0,Nieuw6!H25,"")</f>
        <v/>
      </c>
    </row>
    <row r="25" spans="1:22" ht="18" customHeight="1" x14ac:dyDescent="0.2">
      <c r="A25" s="313">
        <f>Start!B42</f>
        <v>20</v>
      </c>
      <c r="B25" s="318" t="str">
        <f>IF(Start!C42&gt;0,Start!C42,"")</f>
        <v/>
      </c>
      <c r="C25" s="314" t="str">
        <f>IF(Nieuw7!H6&gt;0,Nieuw7!H6,"")</f>
        <v/>
      </c>
      <c r="D25" s="314" t="str">
        <f>IF(Nieuw7!H7&gt;0,Nieuw7!H7,"")</f>
        <v/>
      </c>
      <c r="E25" s="314" t="str">
        <f>IF(Nieuw7!H8&gt;0,Nieuw7!H8,"")</f>
        <v/>
      </c>
      <c r="F25" s="314" t="str">
        <f>IF(Nieuw7!H9&gt;0,Nieuw7!H9,"")</f>
        <v/>
      </c>
      <c r="G25" s="314" t="str">
        <f>IF(Nieuw7!H10&gt;0,Nieuw7!H10,"")</f>
        <v/>
      </c>
      <c r="H25" s="314" t="str">
        <f>IF(Nieuw7!H11&gt;0,Nieuw7!H11,"")</f>
        <v/>
      </c>
      <c r="I25" s="314" t="str">
        <f>IF(Nieuw7!H12&gt;0,Nieuw7!H12,"")</f>
        <v/>
      </c>
      <c r="J25" s="314" t="str">
        <f>IF(Nieuw7!H13&gt;0,Nieuw7!H13,"")</f>
        <v/>
      </c>
      <c r="K25" s="314" t="str">
        <f>IF(Nieuw7!H14&gt;0,Nieuw7!H14,"")</f>
        <v/>
      </c>
      <c r="L25" s="314" t="str">
        <f>IF(Nieuw7!H15&gt;0,Nieuw7!H15,"")</f>
        <v/>
      </c>
      <c r="M25" s="314" t="str">
        <f>IF(Nieuw7!H16&gt;0,Nieuw7!H16,"")</f>
        <v/>
      </c>
      <c r="N25" s="314" t="str">
        <f>IF(Nieuw7!H17&gt;0,Nieuw7!H17,"")</f>
        <v/>
      </c>
      <c r="O25" s="314" t="str">
        <f>IF(Nieuw7!H18&gt;0,Nieuw7!H18,"")</f>
        <v/>
      </c>
      <c r="P25" s="314" t="str">
        <f>IF(Nieuw7!H19&gt;0,Nieuw7!H19,"")</f>
        <v/>
      </c>
      <c r="Q25" s="314" t="str">
        <f>IF(Nieuw7!H20&gt;0,Nieuw7!H20,"")</f>
        <v/>
      </c>
      <c r="R25" s="314" t="str">
        <f>IF(Nieuw7!H21&gt;0,Nieuw7!H21,"")</f>
        <v/>
      </c>
      <c r="S25" s="314" t="str">
        <f>IF(Nieuw7!H22&gt;0,Nieuw7!H22,"")</f>
        <v/>
      </c>
      <c r="T25" s="314" t="str">
        <f>IF(Nieuw7!H23&gt;0,Nieuw7!H23,"")</f>
        <v/>
      </c>
      <c r="U25" s="314" t="str">
        <f>IF(Nieuw7!H24&gt;0,Nieuw7!H24,"")</f>
        <v/>
      </c>
      <c r="V25" s="33"/>
    </row>
    <row r="26" spans="1:22" x14ac:dyDescent="0.2">
      <c r="B26" t="s">
        <v>252</v>
      </c>
      <c r="C26" s="389">
        <f>SUM(C6:C25)</f>
        <v>0</v>
      </c>
      <c r="D26" s="389">
        <f t="shared" ref="D26:V26" si="0">SUM(D6:D25)</f>
        <v>0</v>
      </c>
      <c r="E26" s="389">
        <f t="shared" si="0"/>
        <v>0</v>
      </c>
      <c r="F26" s="389">
        <f t="shared" si="0"/>
        <v>0</v>
      </c>
      <c r="G26" s="389">
        <f t="shared" si="0"/>
        <v>0</v>
      </c>
      <c r="H26" s="389">
        <f t="shared" si="0"/>
        <v>0</v>
      </c>
      <c r="I26" s="389">
        <f t="shared" si="0"/>
        <v>0</v>
      </c>
      <c r="J26" s="389">
        <f t="shared" si="0"/>
        <v>0</v>
      </c>
      <c r="K26" s="389">
        <f t="shared" si="0"/>
        <v>0</v>
      </c>
      <c r="L26" s="389">
        <f t="shared" si="0"/>
        <v>0</v>
      </c>
      <c r="M26" s="389">
        <f t="shared" si="0"/>
        <v>0</v>
      </c>
      <c r="N26" s="389">
        <f t="shared" si="0"/>
        <v>0</v>
      </c>
      <c r="O26" s="389">
        <f t="shared" si="0"/>
        <v>0</v>
      </c>
      <c r="P26" s="389">
        <f t="shared" si="0"/>
        <v>0</v>
      </c>
      <c r="Q26" s="389">
        <f t="shared" si="0"/>
        <v>0</v>
      </c>
      <c r="R26" s="389">
        <f t="shared" si="0"/>
        <v>0</v>
      </c>
      <c r="S26" s="389">
        <f t="shared" si="0"/>
        <v>0</v>
      </c>
      <c r="T26" s="389">
        <f t="shared" si="0"/>
        <v>0</v>
      </c>
      <c r="U26" s="389">
        <f t="shared" si="0"/>
        <v>0</v>
      </c>
      <c r="V26" s="389">
        <f t="shared" si="0"/>
        <v>0</v>
      </c>
    </row>
    <row r="27" spans="1:22" x14ac:dyDescent="0.2">
      <c r="B27" t="s">
        <v>253</v>
      </c>
      <c r="C27" s="389">
        <f>'Matrix 1'!C26+'Matrix 2'!C26</f>
        <v>0</v>
      </c>
      <c r="D27" s="389">
        <f>'Matrix 1'!D26+'Matrix 2'!D26</f>
        <v>0</v>
      </c>
      <c r="E27" s="389">
        <f>'Matrix 1'!E26+'Matrix 2'!E26</f>
        <v>0</v>
      </c>
      <c r="F27" s="389">
        <f>'Matrix 1'!F26+'Matrix 2'!F26</f>
        <v>0</v>
      </c>
      <c r="G27" s="389">
        <f>'Matrix 1'!G26+'Matrix 2'!G26</f>
        <v>0</v>
      </c>
      <c r="H27" s="389">
        <f>'Matrix 1'!H26+'Matrix 2'!H26</f>
        <v>0</v>
      </c>
      <c r="I27" s="389">
        <f>'Matrix 1'!I26+'Matrix 2'!I26</f>
        <v>0</v>
      </c>
      <c r="J27" s="390">
        <f>'Matrix 1'!J26+'Matrix 2'!J26</f>
        <v>0</v>
      </c>
      <c r="K27" s="389">
        <f>'Matrix 1'!K26+'Matrix 2'!K26</f>
        <v>0</v>
      </c>
      <c r="L27" s="389">
        <f>'Matrix 1'!L26+'Matrix 2'!L26</f>
        <v>0</v>
      </c>
      <c r="M27" s="389">
        <f>'Matrix 1'!M26+'Matrix 2'!M26</f>
        <v>0</v>
      </c>
      <c r="N27" s="389">
        <f>'Matrix 1'!N26+'Matrix 2'!N26</f>
        <v>0</v>
      </c>
      <c r="O27" s="389">
        <f>'Matrix 1'!O26+'Matrix 2'!O26</f>
        <v>0</v>
      </c>
      <c r="P27" s="389">
        <f>'Matrix 1'!P26+'Matrix 2'!P26</f>
        <v>0</v>
      </c>
      <c r="Q27" s="389">
        <f>'Matrix 1'!Q26+'Matrix 2'!Q26</f>
        <v>0</v>
      </c>
      <c r="R27" s="389">
        <f>'Matrix 1'!R26+'Matrix 2'!R26</f>
        <v>0</v>
      </c>
      <c r="S27" s="389">
        <f>'Matrix 1'!S26+'Matrix 2'!S26</f>
        <v>0</v>
      </c>
      <c r="T27" s="389">
        <f>'Matrix 1'!T26+'Matrix 2'!T26</f>
        <v>0</v>
      </c>
      <c r="U27" s="389">
        <f>'Matrix 1'!U26+'Matrix 2'!U26</f>
        <v>0</v>
      </c>
      <c r="V27" s="389">
        <f>'Matrix 1'!V26+'Matrix 2'!V26</f>
        <v>0</v>
      </c>
    </row>
  </sheetData>
  <sheetProtection sheet="1" objects="1" scenarios="1"/>
  <mergeCells count="2">
    <mergeCell ref="A1:C1"/>
    <mergeCell ref="P2:V2"/>
  </mergeCells>
  <phoneticPr fontId="0" type="noConversion"/>
  <pageMargins left="0.59055118110236227" right="0.39370078740157483" top="0.47244094488188981" bottom="0.47244094488188981" header="0.51181102362204722" footer="0.51181102362204722"/>
  <pageSetup paperSize="9" scale="98" orientation="landscape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0.7109375" customWidth="1"/>
    <col min="3" max="22" width="5.7109375" customWidth="1"/>
  </cols>
  <sheetData>
    <row r="1" spans="1:22" ht="20.100000000000001" customHeight="1" x14ac:dyDescent="0.2">
      <c r="A1" s="437" t="str">
        <f>Start!C5</f>
        <v>Recreatieclub Tiona</v>
      </c>
      <c r="B1" s="438"/>
      <c r="C1" s="438"/>
      <c r="D1" s="71" t="str">
        <f>Start!C6</f>
        <v>Competitie Driebanden klein</v>
      </c>
      <c r="E1" s="71"/>
      <c r="F1" s="71"/>
      <c r="G1" s="71"/>
      <c r="H1" s="71"/>
      <c r="I1" s="71"/>
      <c r="J1" s="71"/>
      <c r="K1" s="71"/>
      <c r="L1" s="71" t="str">
        <f>Start!C7</f>
        <v>Seizoen 2017-2018</v>
      </c>
      <c r="M1" s="72"/>
      <c r="N1" s="71"/>
      <c r="O1" s="71"/>
      <c r="P1" s="176" t="s">
        <v>116</v>
      </c>
      <c r="Q1" s="71"/>
      <c r="R1" s="71"/>
      <c r="S1" s="73"/>
      <c r="T1" s="71"/>
      <c r="U1" s="71"/>
      <c r="V1" s="74"/>
    </row>
    <row r="2" spans="1:22" ht="20.100000000000001" customHeight="1" x14ac:dyDescent="0.2">
      <c r="A2" s="75"/>
      <c r="B2" s="71"/>
      <c r="C2" s="69"/>
      <c r="D2" s="69"/>
      <c r="E2" s="177"/>
      <c r="F2" s="69"/>
      <c r="G2" s="69"/>
      <c r="H2" s="69"/>
      <c r="I2" s="69"/>
      <c r="J2" s="69"/>
      <c r="K2" s="69"/>
      <c r="L2" s="177" t="s">
        <v>29</v>
      </c>
      <c r="M2" s="69"/>
      <c r="N2" s="69"/>
      <c r="O2" s="69"/>
      <c r="P2" s="439">
        <f>Uitslagen!C6</f>
        <v>43131</v>
      </c>
      <c r="Q2" s="439"/>
      <c r="R2" s="439"/>
      <c r="S2" s="439"/>
      <c r="T2" s="439"/>
      <c r="U2" s="439"/>
      <c r="V2" s="440"/>
    </row>
    <row r="3" spans="1:22" ht="120" customHeight="1" x14ac:dyDescent="0.2">
      <c r="A3" s="77"/>
      <c r="B3" s="143"/>
      <c r="C3" s="78" t="str">
        <f>IF(Start!C23&gt;0,Start!C23,"")</f>
        <v>Peter van Alderen</v>
      </c>
      <c r="D3" s="78" t="str">
        <f>IF(C12&gt;0,Start!C24,"")</f>
        <v>Henk Baron</v>
      </c>
      <c r="E3" s="78" t="str">
        <f>IF(Start!C25&gt;0,Start!C25,"")</f>
        <v>Cor vd Berg</v>
      </c>
      <c r="F3" s="78" t="str">
        <f>IF(Start!C26&gt;0,Start!C26,"")</f>
        <v>Daan Bergink</v>
      </c>
      <c r="G3" s="78" t="str">
        <f>IF(Start!C27&gt;0,Start!C27,"")</f>
        <v>Luciën Bressers</v>
      </c>
      <c r="H3" s="78" t="str">
        <f>IF(Start!C28&gt;0,Start!C28,"")</f>
        <v>Harrie Hanegraaf</v>
      </c>
      <c r="I3" s="78" t="str">
        <f>IF(Start!C29&gt;0,Start!C29,"")</f>
        <v>Tonnie vd Oetelaar</v>
      </c>
      <c r="J3" s="78" t="str">
        <f>IF(Start!C30&gt;0,Start!C30,"")</f>
        <v>Leo Pijnenburg</v>
      </c>
      <c r="K3" s="78" t="str">
        <f>IF(Start!C31&gt;0,Start!C31,"")</f>
        <v>Piet Smits</v>
      </c>
      <c r="L3" s="78" t="str">
        <f>IF(Start!C32&gt;0,Start!C32,"")</f>
        <v>Frans vd Spank</v>
      </c>
      <c r="M3" s="78" t="str">
        <f>IF(Start!C33&gt;0,Start!C33,"")</f>
        <v>Patrick vd Spank</v>
      </c>
      <c r="N3" s="78" t="str">
        <f>IF(Start!C34&gt;0,Start!C34,"")</f>
        <v>Piet Theijssen</v>
      </c>
      <c r="O3" s="78" t="str">
        <f>IF(Start!C35&gt;0,Start!C35,"")</f>
        <v>William Verhoeven</v>
      </c>
      <c r="P3" s="78" t="str">
        <f>IF(Start!C36&gt;0,Start!C36,"")</f>
        <v>Jan Vloet</v>
      </c>
      <c r="Q3" s="78" t="str">
        <f>IF(Start!C37&gt;0,Start!C37,"")</f>
        <v>Jo vd Hanenberg</v>
      </c>
      <c r="R3" s="315" t="str">
        <f>IF(Start!C38&gt;0,Start!C38,"")</f>
        <v/>
      </c>
      <c r="S3" s="315" t="str">
        <f>IF(Start!C39&gt;0,Start!C39,"")</f>
        <v/>
      </c>
      <c r="T3" s="315" t="str">
        <f>IF(Start!C40&gt;0,Start!C40,"")</f>
        <v/>
      </c>
      <c r="U3" s="315" t="str">
        <f>IF(Start!C41&gt;0,Start!C41,"")</f>
        <v/>
      </c>
      <c r="V3" s="315" t="str">
        <f>IF(Start!C42&gt;0,Start!C42,"")</f>
        <v/>
      </c>
    </row>
    <row r="4" spans="1:22" ht="15" customHeight="1" x14ac:dyDescent="0.2">
      <c r="A4" s="79"/>
      <c r="B4" s="178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16"/>
      <c r="S4" s="316"/>
      <c r="T4" s="316"/>
      <c r="U4" s="316"/>
      <c r="V4" s="316"/>
    </row>
    <row r="5" spans="1:22" ht="15" customHeight="1" x14ac:dyDescent="0.2">
      <c r="A5" s="75"/>
      <c r="B5" s="80"/>
      <c r="C5" s="81">
        <f>Start!B23</f>
        <v>1</v>
      </c>
      <c r="D5" s="81">
        <f>Start!B24</f>
        <v>2</v>
      </c>
      <c r="E5" s="81">
        <f>Start!B25</f>
        <v>3</v>
      </c>
      <c r="F5" s="81">
        <f>Start!B26</f>
        <v>4</v>
      </c>
      <c r="G5" s="81">
        <f>Start!B27</f>
        <v>5</v>
      </c>
      <c r="H5" s="81">
        <f>Start!B28</f>
        <v>6</v>
      </c>
      <c r="I5" s="81">
        <f>Start!B29</f>
        <v>7</v>
      </c>
      <c r="J5" s="81">
        <f>Start!B30</f>
        <v>8</v>
      </c>
      <c r="K5" s="81">
        <f>Start!B31</f>
        <v>9</v>
      </c>
      <c r="L5" s="81">
        <f>Start!B32</f>
        <v>10</v>
      </c>
      <c r="M5" s="81">
        <f>Start!B33</f>
        <v>11</v>
      </c>
      <c r="N5" s="81">
        <f>Start!B34</f>
        <v>12</v>
      </c>
      <c r="O5" s="81">
        <f>Start!B35</f>
        <v>13</v>
      </c>
      <c r="P5" s="81">
        <f>Start!B36</f>
        <v>14</v>
      </c>
      <c r="Q5" s="81">
        <f>Start!B37</f>
        <v>15</v>
      </c>
      <c r="R5" s="317">
        <f>Start!B38</f>
        <v>16</v>
      </c>
      <c r="S5" s="317">
        <f>Start!B39</f>
        <v>17</v>
      </c>
      <c r="T5" s="317">
        <f>Start!B40</f>
        <v>18</v>
      </c>
      <c r="U5" s="317">
        <f>Start!B41</f>
        <v>19</v>
      </c>
      <c r="V5" s="317">
        <f>Start!B42</f>
        <v>20</v>
      </c>
    </row>
    <row r="6" spans="1:22" ht="18" customHeight="1" x14ac:dyDescent="0.2">
      <c r="A6" s="82">
        <f>Start!B23</f>
        <v>1</v>
      </c>
      <c r="B6" s="80" t="str">
        <f>IF(Start!C23&gt;0,Start!C23,"")</f>
        <v>Peter van Alderen</v>
      </c>
      <c r="C6" s="33"/>
      <c r="D6" s="83" t="str">
        <f>IF(Peter!B31&gt;0,Peter!B31,"")</f>
        <v/>
      </c>
      <c r="E6" s="83" t="str">
        <f>IF(Peter!B32&gt;0,Peter!B32,"")</f>
        <v/>
      </c>
      <c r="F6" s="83" t="str">
        <f>IF(Peter!B33&gt;0,Peter!B33,"")</f>
        <v/>
      </c>
      <c r="G6" s="83" t="str">
        <f>IF(Peter!B34&gt;0,Peter!B34,"")</f>
        <v/>
      </c>
      <c r="H6" s="83" t="str">
        <f>IF(Peter!B35&gt;0,Peter!B35,"")</f>
        <v/>
      </c>
      <c r="I6" s="83" t="str">
        <f>IF(Peter!B36&gt;0,Peter!B36,"")</f>
        <v/>
      </c>
      <c r="J6" s="83" t="str">
        <f>IF(Peter!B37&gt;0,Peter!B37,"")</f>
        <v/>
      </c>
      <c r="K6" s="83" t="str">
        <f>IF(Peter!B38&gt;0,Peter!B38,"")</f>
        <v/>
      </c>
      <c r="L6" s="83" t="str">
        <f>IF(Peter!B39&gt;0,Peter!B39,"")</f>
        <v/>
      </c>
      <c r="M6" s="83" t="str">
        <f>IF(Peter!B40&gt;0,Peter!B40,"")</f>
        <v/>
      </c>
      <c r="N6" s="83" t="str">
        <f>IF(Peter!B41&gt;0,Peter!B41,"")</f>
        <v/>
      </c>
      <c r="O6" s="83" t="str">
        <f>IF(Peter!B42&gt;0,Peter!B42,"")</f>
        <v/>
      </c>
      <c r="P6" s="83" t="str">
        <f>IF(Peter!B43&gt;0,Peter!B43,"")</f>
        <v/>
      </c>
      <c r="Q6" s="83" t="str">
        <f>IF(Peter!B44&gt;0,Peter!B44,"")</f>
        <v/>
      </c>
      <c r="R6" s="314" t="str">
        <f>IF(Peter!B45&gt;0,Peter!B45,"")</f>
        <v/>
      </c>
      <c r="S6" s="314" t="str">
        <f>IF(Peter!B46&gt;0,Peter!B46,"")</f>
        <v/>
      </c>
      <c r="T6" s="314" t="str">
        <f>IF(Peter!B47&gt;0,Peter!B47,"")</f>
        <v/>
      </c>
      <c r="U6" s="314" t="str">
        <f>IF(Peter!B48&gt;0,Peter!B48,"")</f>
        <v/>
      </c>
      <c r="V6" s="314" t="str">
        <f>IF(Peter!B49&gt;0,Peter!B49,"")</f>
        <v/>
      </c>
    </row>
    <row r="7" spans="1:22" ht="18" customHeight="1" x14ac:dyDescent="0.2">
      <c r="A7" s="82">
        <f>Start!B24</f>
        <v>2</v>
      </c>
      <c r="B7" s="80" t="str">
        <f>IF(Start!C24&gt;0,Start!C24,"")</f>
        <v>Henk Baron</v>
      </c>
      <c r="C7" s="83" t="str">
        <f>IF(Henk!B30&gt;0,Henk!B30,"")</f>
        <v/>
      </c>
      <c r="D7" s="33"/>
      <c r="E7" s="83" t="str">
        <f>IF(Henk!B32&gt;0,Henk!B32,"")</f>
        <v/>
      </c>
      <c r="F7" s="83" t="str">
        <f>IF(Henk!B33&gt;0,Henk!B33,"")</f>
        <v/>
      </c>
      <c r="G7" s="83" t="str">
        <f>IF(Henk!B34&gt;0,Henk!B34,"")</f>
        <v/>
      </c>
      <c r="H7" s="83" t="str">
        <f>IF(Henk!B35&gt;0,Henk!B35,"")</f>
        <v/>
      </c>
      <c r="I7" s="83" t="str">
        <f>IF(Henk!B36&gt;0,Henk!B36,"")</f>
        <v/>
      </c>
      <c r="J7" s="83" t="str">
        <f>IF(Henk!B37&gt;0,Henk!B37,"")</f>
        <v/>
      </c>
      <c r="K7" s="83" t="str">
        <f>IF(Henk!B38&gt;0,Henk!B38,"")</f>
        <v/>
      </c>
      <c r="L7" s="83" t="str">
        <f>IF(Henk!B39&gt;0,Henk!B39,"")</f>
        <v/>
      </c>
      <c r="M7" s="83" t="str">
        <f>IF(Henk!B40&gt;0,Henk!B40,"")</f>
        <v/>
      </c>
      <c r="N7" s="83" t="str">
        <f>IF(Henk!B41&gt;0,Henk!B41,"")</f>
        <v/>
      </c>
      <c r="O7" s="83" t="str">
        <f>IF(Henk!B42&gt;0,Henk!B42,"")</f>
        <v/>
      </c>
      <c r="P7" s="83" t="str">
        <f>IF(Henk!B43&gt;0,Henk!B43,"")</f>
        <v/>
      </c>
      <c r="Q7" s="83" t="str">
        <f>IF(Henk!B44&gt;0,Henk!B44,"")</f>
        <v/>
      </c>
      <c r="R7" s="314" t="str">
        <f>IF(Henk!B45&gt;0,Henk!B45,"")</f>
        <v/>
      </c>
      <c r="S7" s="314" t="str">
        <f>IF(Henk!B46&gt;0,Henk!B46,"")</f>
        <v/>
      </c>
      <c r="T7" s="314" t="str">
        <f>IF(Henk!B47&gt;0,Henk!B47,"")</f>
        <v/>
      </c>
      <c r="U7" s="314" t="str">
        <f>IF(Henk!B48&gt;0,Henk!B48,"")</f>
        <v/>
      </c>
      <c r="V7" s="314" t="str">
        <f>IF(Henk!B49&gt;0,Henk!B49,"")</f>
        <v/>
      </c>
    </row>
    <row r="8" spans="1:22" ht="18" customHeight="1" x14ac:dyDescent="0.2">
      <c r="A8" s="82">
        <f>Start!B25</f>
        <v>3</v>
      </c>
      <c r="B8" s="80" t="str">
        <f>IF(Start!C25&gt;0,Start!C25,"")</f>
        <v>Cor vd Berg</v>
      </c>
      <c r="C8" s="83" t="str">
        <f>IF(Cor!B30&gt;0,Cor!B30,"")</f>
        <v/>
      </c>
      <c r="D8" s="83" t="str">
        <f>IF(Cor!B31&gt;0,Cor!B31,"")</f>
        <v/>
      </c>
      <c r="E8" s="33"/>
      <c r="F8" s="83" t="str">
        <f>IF(Cor!B33&gt;0,Cor!B33,"")</f>
        <v/>
      </c>
      <c r="G8" s="83" t="str">
        <f>IF(Cor!B34&gt;0,Cor!B34,"")</f>
        <v/>
      </c>
      <c r="H8" s="83" t="str">
        <f>IF(Cor!B35&gt;0,Cor!B35,"")</f>
        <v/>
      </c>
      <c r="I8" s="83" t="str">
        <f>IF(Cor!B36&gt;0,Cor!B36,"")</f>
        <v/>
      </c>
      <c r="J8" s="83" t="str">
        <f>IF(Cor!B37&gt;0,Cor!B37,"")</f>
        <v/>
      </c>
      <c r="K8" s="83" t="str">
        <f>IF(Cor!B38&gt;0,Cor!B38,"")</f>
        <v/>
      </c>
      <c r="L8" s="83" t="str">
        <f>IF(Cor!B39&gt;0,Cor!B39,"")</f>
        <v/>
      </c>
      <c r="M8" s="83" t="str">
        <f>IF(Cor!B40&gt;0,Cor!B40,"")</f>
        <v/>
      </c>
      <c r="N8" s="83" t="str">
        <f>IF(Cor!B41&gt;0,Cor!B41,"")</f>
        <v/>
      </c>
      <c r="O8" s="83" t="str">
        <f>IF(Cor!B42&gt;0,Cor!B42,"")</f>
        <v/>
      </c>
      <c r="P8" s="83" t="str">
        <f>IF(Cor!B43&gt;0,Cor!B43,"")</f>
        <v/>
      </c>
      <c r="Q8" s="83" t="str">
        <f>IF(Cor!B44&gt;0,Cor!B44,"")</f>
        <v/>
      </c>
      <c r="R8" s="314" t="str">
        <f>IF(Cor!B45&gt;0,Cor!B45,"")</f>
        <v/>
      </c>
      <c r="S8" s="314" t="str">
        <f>IF(Cor!B46&gt;0,Cor!B46,"")</f>
        <v/>
      </c>
      <c r="T8" s="314" t="str">
        <f>IF(Cor!B47&gt;0,Cor!B47,"")</f>
        <v/>
      </c>
      <c r="U8" s="314" t="str">
        <f>IF(Cor!B48&gt;0,Cor!B48,"")</f>
        <v/>
      </c>
      <c r="V8" s="314" t="str">
        <f>IF(Cor!B49&gt;0,Cor!B49,"")</f>
        <v/>
      </c>
    </row>
    <row r="9" spans="1:22" ht="18" customHeight="1" x14ac:dyDescent="0.2">
      <c r="A9" s="82">
        <f>Start!B26</f>
        <v>4</v>
      </c>
      <c r="B9" s="80" t="str">
        <f>IF(Start!C26&gt;0,Start!C26,"")</f>
        <v>Daan Bergink</v>
      </c>
      <c r="C9" s="83" t="str">
        <f>IF(Daan!B30&gt;0,Daan!B30,"")</f>
        <v/>
      </c>
      <c r="D9" s="83" t="str">
        <f>IF(Daan!B31&gt;0,Daan!B31,"")</f>
        <v/>
      </c>
      <c r="E9" s="83" t="str">
        <f>IF(Daan!B32&gt;0,Daan!B32,"")</f>
        <v/>
      </c>
      <c r="F9" s="33"/>
      <c r="G9" s="83" t="str">
        <f>IF(Daan!B34&gt;0,Daan!B34,"")</f>
        <v/>
      </c>
      <c r="H9" s="83" t="str">
        <f>IF(Daan!B35&gt;0,Daan!B35,"")</f>
        <v/>
      </c>
      <c r="I9" s="83" t="str">
        <f>IF(Daan!B36&gt;0,Daan!B36,"")</f>
        <v/>
      </c>
      <c r="J9" s="83" t="str">
        <f>IF(Daan!B37&gt;0,Daan!B37,"")</f>
        <v/>
      </c>
      <c r="K9" s="83" t="str">
        <f>IF(Daan!B38&gt;0,Daan!B38,"")</f>
        <v/>
      </c>
      <c r="L9" s="83" t="str">
        <f>IF(Daan!B39&gt;0,Daan!B39,"")</f>
        <v/>
      </c>
      <c r="M9" s="83" t="str">
        <f>IF(Daan!B40&gt;0,Daan!B40,"")</f>
        <v/>
      </c>
      <c r="N9" s="83" t="str">
        <f>IF(Daan!B41&gt;0,Daan!B41,"")</f>
        <v/>
      </c>
      <c r="O9" s="83" t="str">
        <f>IF(Daan!B42&gt;0,Daan!B42,"")</f>
        <v/>
      </c>
      <c r="P9" s="83" t="str">
        <f>IF(Daan!B43&gt;0,Daan!B43,"")</f>
        <v/>
      </c>
      <c r="Q9" s="83" t="str">
        <f>IF(Daan!B44&gt;0,Daan!B44,"")</f>
        <v/>
      </c>
      <c r="R9" s="314" t="str">
        <f>IF(Daan!B45&gt;0,Daan!B45,"")</f>
        <v/>
      </c>
      <c r="S9" s="314" t="str">
        <f>IF(Daan!B46&gt;0,Daan!B46,"")</f>
        <v/>
      </c>
      <c r="T9" s="314" t="str">
        <f>IF(Daan!B47&gt;0,Daan!B47,"")</f>
        <v/>
      </c>
      <c r="U9" s="314" t="str">
        <f>IF(Daan!B48&gt;0,Daan!B48,"")</f>
        <v/>
      </c>
      <c r="V9" s="314" t="str">
        <f>IF(Daan!B49&gt;0,Daan!B49,"")</f>
        <v/>
      </c>
    </row>
    <row r="10" spans="1:22" ht="18" customHeight="1" x14ac:dyDescent="0.2">
      <c r="A10" s="82">
        <f>Start!B27</f>
        <v>5</v>
      </c>
      <c r="B10" s="80" t="str">
        <f>IF(Start!C27&gt;0,Start!C27,"")</f>
        <v>Luciën Bressers</v>
      </c>
      <c r="C10" s="83" t="str">
        <f>IF(Luciën!B30&gt;0,Luciën!B30,"")</f>
        <v/>
      </c>
      <c r="D10" s="83" t="str">
        <f>IF(Luciën!B31&gt;0,Luciën!B31,"")</f>
        <v/>
      </c>
      <c r="E10" s="83" t="str">
        <f>IF(Luciën!B32&gt;0,Luciën!B32,"")</f>
        <v/>
      </c>
      <c r="F10" s="83" t="str">
        <f>IF(Luciën!B33&gt;0,Luciën!B33,"")</f>
        <v/>
      </c>
      <c r="G10" s="33"/>
      <c r="H10" s="83" t="str">
        <f>IF(Luciën!B35&gt;0,Luciën!B35,"")</f>
        <v/>
      </c>
      <c r="I10" s="83" t="str">
        <f>IF(Luciën!B36&gt;0,Luciën!B36,"")</f>
        <v/>
      </c>
      <c r="J10" s="83" t="str">
        <f>IF(Luciën!B37&gt;0,Luciën!B37,"")</f>
        <v/>
      </c>
      <c r="K10" s="83" t="str">
        <f>IF(Luciën!B38&gt;0,Luciën!B38,"")</f>
        <v/>
      </c>
      <c r="L10" s="83" t="str">
        <f>IF(Luciën!B39&gt;0,Luciën!B39,"")</f>
        <v/>
      </c>
      <c r="M10" s="83" t="str">
        <f>IF(Luciën!B40&gt;0,Luciën!B40,"")</f>
        <v/>
      </c>
      <c r="N10" s="83" t="str">
        <f>IF(Luciën!B41&gt;0,Luciën!B41,"")</f>
        <v/>
      </c>
      <c r="O10" s="83" t="str">
        <f>IF(Luciën!B42&gt;0,Luciën!B42,"")</f>
        <v/>
      </c>
      <c r="P10" s="83" t="str">
        <f>IF(Luciën!B43&gt;0,Luciën!B43,"")</f>
        <v/>
      </c>
      <c r="Q10" s="83" t="str">
        <f>IF(Luciën!B44&gt;0,Luciën!B44,"")</f>
        <v/>
      </c>
      <c r="R10" s="314" t="str">
        <f>IF(Luciën!B45&gt;0,Luciën!B45,"")</f>
        <v/>
      </c>
      <c r="S10" s="314" t="str">
        <f>IF(Luciën!B46&gt;0,Luciën!B46,"")</f>
        <v/>
      </c>
      <c r="T10" s="314" t="str">
        <f>IF(Luciën!B47&gt;0,Luciën!B47,"")</f>
        <v/>
      </c>
      <c r="U10" s="314" t="str">
        <f>IF(Luciën!B48&gt;0,Luciën!B48,"")</f>
        <v/>
      </c>
      <c r="V10" s="314" t="str">
        <f>IF(Luciën!B49&gt;0,Luciën!B49,"")</f>
        <v/>
      </c>
    </row>
    <row r="11" spans="1:22" ht="18" customHeight="1" x14ac:dyDescent="0.2">
      <c r="A11" s="82">
        <f>Start!B28</f>
        <v>6</v>
      </c>
      <c r="B11" s="80" t="str">
        <f>IF(Start!C28&gt;0,Start!C28,"")</f>
        <v>Harrie Hanegraaf</v>
      </c>
      <c r="C11" s="83" t="str">
        <f>IF(Harrie!B30&gt;0,Harrie!B30,"")</f>
        <v/>
      </c>
      <c r="D11" s="83" t="str">
        <f>IF(Harrie!B31&gt;0,Harrie!B31,"")</f>
        <v/>
      </c>
      <c r="E11" s="83" t="str">
        <f>IF(Harrie!B32&gt;0,Harrie!B32,"")</f>
        <v/>
      </c>
      <c r="F11" s="83" t="str">
        <f>IF(Harrie!B33&gt;0,Harrie!B33,"")</f>
        <v/>
      </c>
      <c r="G11" s="83" t="str">
        <f>IF(Harrie!B34&gt;0,Harrie!B34,"")</f>
        <v/>
      </c>
      <c r="H11" s="33"/>
      <c r="I11" s="83" t="str">
        <f>IF(Harrie!B36&gt;0,Harrie!B36,"")</f>
        <v/>
      </c>
      <c r="J11" s="83" t="str">
        <f>IF(Harrie!B37&gt;0,Harrie!B37,"")</f>
        <v/>
      </c>
      <c r="K11" s="83" t="str">
        <f>IF(Harrie!B38&gt;0,Harrie!B38,"")</f>
        <v/>
      </c>
      <c r="L11" s="83" t="str">
        <f>IF(Harrie!B39&gt;0,Harrie!B39,"")</f>
        <v/>
      </c>
      <c r="M11" s="83" t="str">
        <f>IF(Harrie!B40&gt;0,Harrie!B40,"")</f>
        <v/>
      </c>
      <c r="N11" s="83" t="str">
        <f>IF(Harrie!B41&gt;0,Harrie!B41,"")</f>
        <v/>
      </c>
      <c r="O11" s="83" t="str">
        <f>IF(Harrie!B42&gt;0,Harrie!B42,"")</f>
        <v/>
      </c>
      <c r="P11" s="83" t="str">
        <f>IF(Harrie!B43&gt;0,Harrie!B43,"")</f>
        <v/>
      </c>
      <c r="Q11" s="83" t="str">
        <f>IF(Harrie!B44&gt;0,Harrie!B44,"")</f>
        <v/>
      </c>
      <c r="R11" s="314" t="str">
        <f>IF(Harrie!B45&gt;0,Harrie!B45,"")</f>
        <v/>
      </c>
      <c r="S11" s="314" t="str">
        <f>IF(Harrie!B46&gt;0,Harrie!B46,"")</f>
        <v/>
      </c>
      <c r="T11" s="314" t="str">
        <f>IF(Harrie!B47&gt;0,Harrie!B47,"")</f>
        <v/>
      </c>
      <c r="U11" s="314" t="str">
        <f>IF(Harrie!B48&gt;0,Harrie!B48,"")</f>
        <v/>
      </c>
      <c r="V11" s="314" t="str">
        <f>IF(Harrie!B49&gt;0,Harrie!B49,"")</f>
        <v/>
      </c>
    </row>
    <row r="12" spans="1:22" ht="18" customHeight="1" x14ac:dyDescent="0.2">
      <c r="A12" s="82">
        <f>Start!B29</f>
        <v>7</v>
      </c>
      <c r="B12" s="80" t="str">
        <f>IF(Start!C29&gt;0,Start!C29,"")</f>
        <v>Tonnie vd Oetelaar</v>
      </c>
      <c r="C12" s="83" t="str">
        <f>IF(Tonnie!B30&gt;0,Tonnie!B30,"")</f>
        <v/>
      </c>
      <c r="D12" s="83" t="str">
        <f>IF(Tonnie!B31&gt;0,Tonnie!B31,"")</f>
        <v/>
      </c>
      <c r="E12" s="83" t="str">
        <f>IF(Tonnie!B32&gt;0,Tonnie!B32,"")</f>
        <v/>
      </c>
      <c r="F12" s="83" t="str">
        <f>IF(Tonnie!B33&gt;0,Tonnie!B33,"")</f>
        <v/>
      </c>
      <c r="G12" s="83" t="str">
        <f>IF(Tonnie!B34&gt;0,Tonnie!B34,"")</f>
        <v/>
      </c>
      <c r="H12" s="83" t="str">
        <f>IF(Tonnie!B35&gt;0,Tonnie!B35,"")</f>
        <v/>
      </c>
      <c r="I12" s="33"/>
      <c r="J12" s="83" t="str">
        <f>IF(Tonnie!B37&gt;0,Tonnie!B37,"")</f>
        <v/>
      </c>
      <c r="K12" s="83" t="str">
        <f>IF(Tonnie!B38&gt;0,Tonnie!B38,"")</f>
        <v/>
      </c>
      <c r="L12" s="83" t="str">
        <f>IF(Tonnie!B39&gt;0,Tonnie!B39,"")</f>
        <v/>
      </c>
      <c r="M12" s="83" t="str">
        <f>IF(Tonnie!B40&gt;0,Tonnie!B40,"")</f>
        <v/>
      </c>
      <c r="N12" s="83" t="str">
        <f>IF(Tonnie!B41&gt;0,Tonnie!B41,"")</f>
        <v/>
      </c>
      <c r="O12" s="83" t="str">
        <f>IF(Tonnie!B42&gt;0,Tonnie!B42,"")</f>
        <v/>
      </c>
      <c r="P12" s="83" t="str">
        <f>IF(Tonnie!B43&gt;0,Tonnie!B43,"")</f>
        <v/>
      </c>
      <c r="Q12" s="83" t="str">
        <f>IF(Tonnie!B44&gt;0,Tonnie!B44,"")</f>
        <v/>
      </c>
      <c r="R12" s="314" t="str">
        <f>IF(Tonnie!B45&gt;0,Tonnie!B45,"")</f>
        <v/>
      </c>
      <c r="S12" s="314" t="str">
        <f>IF(Tonnie!B46&gt;0,Tonnie!B46,"")</f>
        <v/>
      </c>
      <c r="T12" s="314" t="str">
        <f>IF(Tonnie!B47&gt;0,Tonnie!B47,"")</f>
        <v/>
      </c>
      <c r="U12" s="314" t="str">
        <f>IF(Tonnie!B48&gt;0,Tonnie!B48,"")</f>
        <v/>
      </c>
      <c r="V12" s="314" t="str">
        <f>IF(Tonnie!B49&gt;0,Tonnie!B49,"")</f>
        <v/>
      </c>
    </row>
    <row r="13" spans="1:22" ht="18" customHeight="1" x14ac:dyDescent="0.2">
      <c r="A13" s="82">
        <f>Start!B30</f>
        <v>8</v>
      </c>
      <c r="B13" s="80" t="str">
        <f>IF(Start!C30&gt;0,Start!C30,"")</f>
        <v>Leo Pijnenburg</v>
      </c>
      <c r="C13" s="83" t="str">
        <f>IF(Leo!B30&gt;0,Leo!B30,"")</f>
        <v/>
      </c>
      <c r="D13" s="83" t="str">
        <f>IF(Leo!B31&gt;0,Leo!B31,"")</f>
        <v/>
      </c>
      <c r="E13" s="83" t="str">
        <f>IF(Leo!B32&gt;0,Leo!B32,"")</f>
        <v/>
      </c>
      <c r="F13" s="83" t="str">
        <f>IF(Leo!B33&gt;0,Leo!B33,"")</f>
        <v/>
      </c>
      <c r="G13" s="83" t="str">
        <f>IF(Leo!B34&gt;0,Leo!B34,"")</f>
        <v/>
      </c>
      <c r="H13" s="83" t="str">
        <f>IF(Leo!B35&gt;0,Leo!B35,"")</f>
        <v/>
      </c>
      <c r="I13" s="83" t="str">
        <f>IF(Leo!B36&gt;0,Leo!B36,"")</f>
        <v/>
      </c>
      <c r="J13" s="33"/>
      <c r="K13" s="83" t="str">
        <f>IF(Leo!B38&gt;0,Leo!B38,"")</f>
        <v/>
      </c>
      <c r="L13" s="83" t="str">
        <f>IF(Leo!B39&gt;0,Leo!B39,"")</f>
        <v/>
      </c>
      <c r="M13" s="83" t="str">
        <f>IF(Leo!B40&gt;0,Leo!B40,"")</f>
        <v/>
      </c>
      <c r="N13" s="83" t="str">
        <f>IF(Leo!B41&gt;0,Leo!B41,"")</f>
        <v/>
      </c>
      <c r="O13" s="83" t="str">
        <f>IF(Leo!B42&gt;0,Leo!B42,"")</f>
        <v/>
      </c>
      <c r="P13" s="83" t="str">
        <f>IF(Leo!B43&gt;0,Leo!B43,"")</f>
        <v/>
      </c>
      <c r="Q13" s="83" t="str">
        <f>IF(Leo!B44&gt;0,Leo!B44,"")</f>
        <v/>
      </c>
      <c r="R13" s="314" t="str">
        <f>IF(Leo!B45&gt;0,Leo!B45,"")</f>
        <v/>
      </c>
      <c r="S13" s="314" t="str">
        <f>IF(Leo!B46&gt;0,Leo!B46,"")</f>
        <v/>
      </c>
      <c r="T13" s="314" t="str">
        <f>IF(Leo!B47&gt;0,Leo!B47,"")</f>
        <v/>
      </c>
      <c r="U13" s="314" t="str">
        <f>IF(Leo!B48&gt;0,Leo!B48,"")</f>
        <v/>
      </c>
      <c r="V13" s="314" t="str">
        <f>IF(Leo!B49&gt;0,Leo!B49,"")</f>
        <v/>
      </c>
    </row>
    <row r="14" spans="1:22" ht="18" customHeight="1" x14ac:dyDescent="0.2">
      <c r="A14" s="82">
        <f>Start!B31</f>
        <v>9</v>
      </c>
      <c r="B14" s="80" t="str">
        <f>IF(Start!C31&gt;0,Start!C31,"")</f>
        <v>Piet Smits</v>
      </c>
      <c r="C14" s="83" t="str">
        <f>IF('Piet S'!B30&gt;0,'Piet S'!B30,"")</f>
        <v/>
      </c>
      <c r="D14" s="83" t="str">
        <f>IF('Piet S'!B31&gt;0,'Piet S'!B31,"")</f>
        <v/>
      </c>
      <c r="E14" s="83" t="str">
        <f>IF('Piet S'!B32&gt;0,'Piet S'!B32,"")</f>
        <v/>
      </c>
      <c r="F14" s="83" t="str">
        <f>IF('Piet S'!B33&gt;0,'Piet S'!B33,"")</f>
        <v/>
      </c>
      <c r="G14" s="83" t="str">
        <f>IF('Piet S'!B34&gt;0,'Piet S'!B34,"")</f>
        <v/>
      </c>
      <c r="H14" s="83" t="str">
        <f>IF('Piet S'!B35&gt;0,'Piet S'!B35,"")</f>
        <v/>
      </c>
      <c r="I14" s="83" t="str">
        <f>IF('Piet S'!B36&gt;0,'Piet S'!B36,"")</f>
        <v/>
      </c>
      <c r="J14" s="83" t="str">
        <f>IF('Piet S'!B37&gt;0,'Piet S'!B37,"")</f>
        <v/>
      </c>
      <c r="K14" s="33"/>
      <c r="L14" s="83" t="str">
        <f>IF('Piet S'!B39&gt;0,'Piet S'!B39,"")</f>
        <v/>
      </c>
      <c r="M14" s="83" t="str">
        <f>IF('Piet S'!B40&gt;0,'Piet S'!B40,"")</f>
        <v/>
      </c>
      <c r="N14" s="83" t="str">
        <f>IF('Piet S'!B41&gt;0,'Piet S'!B41,"")</f>
        <v/>
      </c>
      <c r="O14" s="83" t="str">
        <f>IF('Piet S'!B42&gt;0,'Piet S'!B42,"")</f>
        <v/>
      </c>
      <c r="P14" s="83" t="str">
        <f>IF('Piet S'!B43&gt;0,'Piet S'!B43,"")</f>
        <v/>
      </c>
      <c r="Q14" s="83" t="str">
        <f>IF('Piet S'!B44&gt;0,'Piet S'!B44,"")</f>
        <v/>
      </c>
      <c r="R14" s="314" t="str">
        <f>IF('Piet S'!B45&gt;0,'Piet S'!B45,"")</f>
        <v/>
      </c>
      <c r="S14" s="314" t="str">
        <f>IF('Piet S'!B46&gt;0,'Piet S'!B46,"")</f>
        <v/>
      </c>
      <c r="T14" s="314" t="str">
        <f>IF('Piet S'!B47&gt;0,'Piet S'!B47,"")</f>
        <v/>
      </c>
      <c r="U14" s="314" t="str">
        <f>IF('Piet S'!B48&gt;0,'Piet S'!B48,"")</f>
        <v/>
      </c>
      <c r="V14" s="314" t="str">
        <f>IF('Piet S'!B49&gt;0,'Piet S'!B49,"")</f>
        <v/>
      </c>
    </row>
    <row r="15" spans="1:22" ht="18" customHeight="1" x14ac:dyDescent="0.2">
      <c r="A15" s="82">
        <f>Start!B32</f>
        <v>10</v>
      </c>
      <c r="B15" s="80" t="str">
        <f>IF(Start!C32&gt;0,Start!C32,"")</f>
        <v>Frans vd Spank</v>
      </c>
      <c r="C15" s="83" t="str">
        <f>IF(Frans!B30&gt;0,Frans!B30,"")</f>
        <v/>
      </c>
      <c r="D15" s="83" t="str">
        <f>IF(Frans!B31&gt;0,Frans!B31,"")</f>
        <v/>
      </c>
      <c r="E15" s="83" t="str">
        <f>IF(Frans!B32&gt;0,Frans!B32,"")</f>
        <v/>
      </c>
      <c r="F15" s="83" t="str">
        <f>IF(Frans!B33&gt;0,Frans!B33,"")</f>
        <v/>
      </c>
      <c r="G15" s="83" t="str">
        <f>IF(Frans!B34&gt;0,Frans!B34,"")</f>
        <v/>
      </c>
      <c r="H15" s="83" t="str">
        <f>IF(Frans!B35&gt;0,Frans!B35,"")</f>
        <v/>
      </c>
      <c r="I15" s="83" t="str">
        <f>IF(Frans!B36&gt;0,Frans!B36,"")</f>
        <v/>
      </c>
      <c r="J15" s="83" t="str">
        <f>IF(Frans!B37&gt;0,Frans!B37,"")</f>
        <v/>
      </c>
      <c r="K15" s="83" t="str">
        <f>IF(Frans!B38&gt;0,Frans!B38,"")</f>
        <v/>
      </c>
      <c r="L15" s="33"/>
      <c r="M15" s="83" t="str">
        <f>IF(Frans!B40&gt;0,Frans!B40,"")</f>
        <v/>
      </c>
      <c r="N15" s="83" t="str">
        <f>IF(Frans!B41&gt;0,Frans!B41,"")</f>
        <v/>
      </c>
      <c r="O15" s="83" t="str">
        <f>IF(Frans!B42&gt;0,Frans!B42,"")</f>
        <v/>
      </c>
      <c r="P15" s="83" t="str">
        <f>IF(Frans!B43&gt;0,Frans!B43,"")</f>
        <v/>
      </c>
      <c r="Q15" s="83" t="str">
        <f>IF(Frans!B44&gt;0,Frans!B44,"")</f>
        <v/>
      </c>
      <c r="R15" s="314" t="str">
        <f>IF(Frans!B45&gt;0,Frans!B45,"")</f>
        <v/>
      </c>
      <c r="S15" s="314" t="str">
        <f>IF(Frans!B46&gt;0,Frans!B46,"")</f>
        <v/>
      </c>
      <c r="T15" s="314" t="str">
        <f>IF(Frans!B47&gt;0,Frans!B47,"")</f>
        <v/>
      </c>
      <c r="U15" s="314" t="str">
        <f>IF(Frans!B48&gt;0,Frans!B48,"")</f>
        <v/>
      </c>
      <c r="V15" s="314" t="str">
        <f>IF(Frans!B49&gt;0,Frans!B49,"")</f>
        <v/>
      </c>
    </row>
    <row r="16" spans="1:22" ht="18" customHeight="1" x14ac:dyDescent="0.2">
      <c r="A16" s="82">
        <f>Start!B33</f>
        <v>11</v>
      </c>
      <c r="B16" s="80" t="str">
        <f>IF(Start!C33&gt;0,Start!C33,"")</f>
        <v>Patrick vd Spank</v>
      </c>
      <c r="C16" s="83" t="str">
        <f>IF(Patrick!B30&gt;0,Patrick!B30,"")</f>
        <v/>
      </c>
      <c r="D16" s="83" t="str">
        <f>IF(Patrick!B31&gt;0,Patrick!B31,"")</f>
        <v/>
      </c>
      <c r="E16" s="83" t="str">
        <f>IF(Patrick!B32&gt;0,Patrick!B32,"")</f>
        <v/>
      </c>
      <c r="F16" s="83" t="str">
        <f>IF(Patrick!B33&gt;0,Patrick!B33,"")</f>
        <v/>
      </c>
      <c r="G16" s="83" t="str">
        <f>IF(Patrick!B34&gt;0,Patrick!B34,"")</f>
        <v/>
      </c>
      <c r="H16" s="83" t="str">
        <f>IF(Patrick!B35&gt;0,Patrick!B35,"")</f>
        <v/>
      </c>
      <c r="I16" s="83" t="str">
        <f>IF(Patrick!B36&gt;0,Patrick!B36,"")</f>
        <v/>
      </c>
      <c r="J16" s="83" t="str">
        <f>IF(Patrick!B37&gt;0,Patrick!B37,"")</f>
        <v/>
      </c>
      <c r="K16" s="83" t="str">
        <f>IF(Patrick!B38&gt;0,Patrick!B38,"")</f>
        <v/>
      </c>
      <c r="L16" s="83" t="str">
        <f>IF(Patrick!B39&gt;0,Patrick!B39,"")</f>
        <v/>
      </c>
      <c r="M16" s="33"/>
      <c r="N16" s="83" t="str">
        <f>IF(Patrick!B41&gt;0,Patrick!B41,"")</f>
        <v/>
      </c>
      <c r="O16" s="83" t="str">
        <f>IF(Patrick!B42&gt;0,Patrick!B42,"")</f>
        <v/>
      </c>
      <c r="P16" s="83" t="str">
        <f>IF(Patrick!B43&gt;0,Patrick!B43,"")</f>
        <v/>
      </c>
      <c r="Q16" s="83" t="str">
        <f>IF(Patrick!B44&gt;0,Patrick!B44,"")</f>
        <v/>
      </c>
      <c r="R16" s="314" t="str">
        <f>IF(Patrick!B45&gt;0,Patrick!B45,"")</f>
        <v/>
      </c>
      <c r="S16" s="314" t="str">
        <f>IF(Patrick!B46&gt;0,Patrick!B46,"")</f>
        <v/>
      </c>
      <c r="T16" s="314" t="str">
        <f>IF(Patrick!B47&gt;0,Patrick!B47,"")</f>
        <v/>
      </c>
      <c r="U16" s="314" t="str">
        <f>IF(Patrick!B48&gt;0,Patrick!B48,"")</f>
        <v/>
      </c>
      <c r="V16" s="314" t="str">
        <f>IF(Patrick!B49&gt;0,Patrick!B49,"")</f>
        <v/>
      </c>
    </row>
    <row r="17" spans="1:22" ht="18" customHeight="1" x14ac:dyDescent="0.2">
      <c r="A17" s="82">
        <f>Start!B34</f>
        <v>12</v>
      </c>
      <c r="B17" s="80" t="str">
        <f>IF(Start!C34&gt;0,Start!C34,"")</f>
        <v>Piet Theijssen</v>
      </c>
      <c r="C17" s="83" t="str">
        <f>IF('Piet T'!B30&gt;0,'Piet T'!B30,"")</f>
        <v/>
      </c>
      <c r="D17" s="83" t="str">
        <f>IF('Piet T'!B31&gt;0,'Piet T'!B31,"")</f>
        <v/>
      </c>
      <c r="E17" s="83" t="str">
        <f>IF('Piet T'!B32&gt;0,'Piet T'!B32,"")</f>
        <v/>
      </c>
      <c r="F17" s="83" t="str">
        <f>IF('Piet T'!B33&gt;0,'Piet T'!B33,"")</f>
        <v/>
      </c>
      <c r="G17" s="83" t="str">
        <f>IF('Piet T'!B34&gt;0,'Piet T'!B34,"")</f>
        <v/>
      </c>
      <c r="H17" s="83" t="str">
        <f>IF('Piet T'!B35&gt;0,'Piet T'!B35,"")</f>
        <v/>
      </c>
      <c r="I17" s="83" t="str">
        <f>IF('Piet T'!B36&gt;0,'Piet T'!B36,"")</f>
        <v/>
      </c>
      <c r="J17" s="83" t="str">
        <f>IF('Piet T'!B37&gt;0,'Piet T'!B37,"")</f>
        <v/>
      </c>
      <c r="K17" s="83" t="str">
        <f>IF('Piet T'!B38&gt;0,'Piet T'!B38,"")</f>
        <v/>
      </c>
      <c r="L17" s="83" t="str">
        <f>IF('Piet T'!B39&gt;0,'Piet T'!B39,"")</f>
        <v/>
      </c>
      <c r="M17" s="83" t="str">
        <f>IF('Piet T'!B40&gt;0,'Piet T'!B40,"")</f>
        <v/>
      </c>
      <c r="N17" s="33"/>
      <c r="O17" s="83" t="str">
        <f>IF('Piet T'!B42&gt;0,'Piet T'!B42,"")</f>
        <v/>
      </c>
      <c r="P17" s="83" t="str">
        <f>IF('Piet T'!B43&gt;0,'Piet T'!B43,"")</f>
        <v/>
      </c>
      <c r="Q17" s="83" t="str">
        <f>IF('Piet T'!B44&gt;0,'Piet T'!B44,"")</f>
        <v/>
      </c>
      <c r="R17" s="314" t="str">
        <f>IF('Piet T'!B45&gt;0,'Piet T'!B45,"")</f>
        <v/>
      </c>
      <c r="S17" s="314" t="str">
        <f>IF('Piet T'!B46&gt;0,'Piet T'!B46,"")</f>
        <v/>
      </c>
      <c r="T17" s="314" t="str">
        <f>IF('Piet T'!B47&gt;0,'Piet T'!B47,"")</f>
        <v/>
      </c>
      <c r="U17" s="314" t="str">
        <f>IF('Piet T'!B48&gt;0,'Piet T'!B48,"")</f>
        <v/>
      </c>
      <c r="V17" s="314" t="str">
        <f>IF('Piet T'!B49&gt;0,'Piet T'!B49,"")</f>
        <v/>
      </c>
    </row>
    <row r="18" spans="1:22" ht="18" customHeight="1" x14ac:dyDescent="0.2">
      <c r="A18" s="82">
        <f>Start!B35</f>
        <v>13</v>
      </c>
      <c r="B18" s="80" t="str">
        <f>IF(Start!C35&gt;0,Start!C35,"")</f>
        <v>William Verhoeven</v>
      </c>
      <c r="C18" s="83" t="str">
        <f>IF(William!B30&gt;0,William!B30,"")</f>
        <v/>
      </c>
      <c r="D18" s="83" t="str">
        <f>IF(William!B31&gt;0,William!B31,"")</f>
        <v/>
      </c>
      <c r="E18" s="83" t="str">
        <f>IF(William!B32&gt;0,William!B32,"")</f>
        <v/>
      </c>
      <c r="F18" s="83" t="str">
        <f>IF(William!B33&gt;0,William!B33,"")</f>
        <v/>
      </c>
      <c r="G18" s="83" t="str">
        <f>IF(William!B34&gt;0,William!B34,"")</f>
        <v/>
      </c>
      <c r="H18" s="83" t="str">
        <f>IF(William!B35&gt;0,William!B35,"")</f>
        <v/>
      </c>
      <c r="I18" s="83" t="str">
        <f>IF(William!B36&gt;0,William!B36,"")</f>
        <v/>
      </c>
      <c r="J18" s="83" t="str">
        <f>IF(William!B37&gt;0,William!B37,"")</f>
        <v/>
      </c>
      <c r="K18" s="83" t="str">
        <f>IF(William!B38&gt;0,William!B38,"")</f>
        <v/>
      </c>
      <c r="L18" s="83" t="str">
        <f>IF(William!B39&gt;0,William!B39,"")</f>
        <v/>
      </c>
      <c r="M18" s="83" t="str">
        <f>IF(William!B40&gt;0,William!B40,"")</f>
        <v/>
      </c>
      <c r="N18" s="83" t="str">
        <f>IF(William!B41&gt;0,William!B41,"")</f>
        <v/>
      </c>
      <c r="O18" s="33"/>
      <c r="P18" s="83" t="str">
        <f>IF(William!B43&gt;0,William!B43,"")</f>
        <v/>
      </c>
      <c r="Q18" s="83" t="str">
        <f>IF(William!B44&gt;0,William!B44,"")</f>
        <v/>
      </c>
      <c r="R18" s="314" t="str">
        <f>IF(William!B45&gt;0,William!B45,"")</f>
        <v/>
      </c>
      <c r="S18" s="314" t="str">
        <f>IF(William!B46&gt;0,William!B46,"")</f>
        <v/>
      </c>
      <c r="T18" s="314" t="str">
        <f>IF(William!B47&gt;0,William!B47,"")</f>
        <v/>
      </c>
      <c r="U18" s="314" t="str">
        <f>IF(William!B48&gt;0,William!B48,"")</f>
        <v/>
      </c>
      <c r="V18" s="314" t="str">
        <f>IF(William!B49&gt;0,William!B49,"")</f>
        <v/>
      </c>
    </row>
    <row r="19" spans="1:22" ht="18" customHeight="1" x14ac:dyDescent="0.2">
      <c r="A19" s="82">
        <f>Start!B36</f>
        <v>14</v>
      </c>
      <c r="B19" s="80" t="str">
        <f>IF(Start!C36&gt;0,Start!C36,"")</f>
        <v>Jan Vloet</v>
      </c>
      <c r="C19" s="83" t="str">
        <f>IF(Jan!B30&gt;0,Jan!B30,"")</f>
        <v/>
      </c>
      <c r="D19" s="83" t="str">
        <f>IF(Jan!B31&gt;0,Jan!B31,"")</f>
        <v/>
      </c>
      <c r="E19" s="83" t="str">
        <f>IF(Jan!B32&gt;0,Jan!B32,"")</f>
        <v/>
      </c>
      <c r="F19" s="83" t="str">
        <f>IF(Jan!B33&gt;0,Jan!B33,"")</f>
        <v/>
      </c>
      <c r="G19" s="83" t="str">
        <f>IF(Jan!B34&gt;0,Jan!B34,"")</f>
        <v/>
      </c>
      <c r="H19" s="83" t="str">
        <f>IF(Jan!B35&gt;0,Jan!B35,"")</f>
        <v/>
      </c>
      <c r="I19" s="83" t="str">
        <f>IF(Jan!B36&gt;0,Jan!B36,"")</f>
        <v/>
      </c>
      <c r="J19" s="83" t="str">
        <f>IF(Jan!B37&gt;0,Jan!B37,"")</f>
        <v/>
      </c>
      <c r="K19" s="83" t="str">
        <f>IF(Jan!B38&gt;0,Jan!B38,"")</f>
        <v/>
      </c>
      <c r="L19" s="83" t="str">
        <f>IF(Jan!B39&gt;0,Jan!B39,"")</f>
        <v/>
      </c>
      <c r="M19" s="83" t="str">
        <f>IF(Jan!B40&gt;0,Jan!B40,"")</f>
        <v/>
      </c>
      <c r="N19" s="83" t="str">
        <f>IF(Jan!B41&gt;0,Jan!B41,"")</f>
        <v/>
      </c>
      <c r="O19" s="83" t="str">
        <f>IF(Jan!B42&gt;0,Jan!B42,"")</f>
        <v/>
      </c>
      <c r="P19" s="33"/>
      <c r="Q19" s="83" t="str">
        <f>IF(Jan!B44&gt;0,Jan!B44,"")</f>
        <v/>
      </c>
      <c r="R19" s="314" t="str">
        <f>IF(Jan!B45&gt;0,Jan!B45,"")</f>
        <v/>
      </c>
      <c r="S19" s="314" t="str">
        <f>IF(Jan!B46&gt;0,Jan!B46,"")</f>
        <v/>
      </c>
      <c r="T19" s="314" t="str">
        <f>IF(Jan!B47&gt;0,Jan!B47,"")</f>
        <v/>
      </c>
      <c r="U19" s="314" t="str">
        <f>IF(Jan!B48&gt;0,Jan!B48,"")</f>
        <v/>
      </c>
      <c r="V19" s="314" t="str">
        <f>IF(Jan!B49&gt;0,Jan!B49,"")</f>
        <v/>
      </c>
    </row>
    <row r="20" spans="1:22" ht="18" customHeight="1" x14ac:dyDescent="0.2">
      <c r="A20" s="82">
        <f>Start!B37</f>
        <v>15</v>
      </c>
      <c r="B20" s="80" t="str">
        <f>IF(Start!C37&gt;0,Start!C37,"")</f>
        <v>Jo vd Hanenberg</v>
      </c>
      <c r="C20" s="83" t="str">
        <f>IF(Jo!B30&gt;0,Jo!B30,"")</f>
        <v/>
      </c>
      <c r="D20" s="83" t="str">
        <f>IF(Jo!B31&gt;0,Jo!B31,"")</f>
        <v/>
      </c>
      <c r="E20" s="83" t="str">
        <f>IF(Jo!B32&gt;0,Jo!B32,"")</f>
        <v/>
      </c>
      <c r="F20" s="83" t="str">
        <f>IF(Jo!B33&gt;0,Jo!B33,"")</f>
        <v/>
      </c>
      <c r="G20" s="83" t="str">
        <f>IF(Jo!B34&gt;0,Jo!B34,"")</f>
        <v/>
      </c>
      <c r="H20" s="83" t="str">
        <f>IF(Jo!B35&gt;0,Jo!B35,"")</f>
        <v/>
      </c>
      <c r="I20" s="83" t="str">
        <f>IF(Jo!B36&gt;0,Jo!B36,"")</f>
        <v/>
      </c>
      <c r="J20" s="83" t="str">
        <f>IF(Jo!B37&gt;0,Jo!B37,"")</f>
        <v/>
      </c>
      <c r="K20" s="83" t="str">
        <f>IF(Jo!B38&gt;0,Jo!B38,"")</f>
        <v/>
      </c>
      <c r="L20" s="83" t="str">
        <f>IF(Jo!B39&gt;0,Jo!B39,"")</f>
        <v/>
      </c>
      <c r="M20" s="83" t="str">
        <f>IF(Jo!B40&gt;0,Jo!B40,"")</f>
        <v/>
      </c>
      <c r="N20" s="83" t="str">
        <f>IF(Jo!B41&gt;0,Jo!B41,"")</f>
        <v/>
      </c>
      <c r="O20" s="83" t="str">
        <f>IF(Jo!B42&gt;0,Jo!B42,"")</f>
        <v/>
      </c>
      <c r="P20" s="83" t="str">
        <f>IF(Jo!B43&gt;0,Jo!B43,"")</f>
        <v/>
      </c>
      <c r="Q20" s="33"/>
      <c r="R20" s="314" t="str">
        <f>IF(Jo!B45&gt;0,Jo!B45,"")</f>
        <v/>
      </c>
      <c r="S20" s="314" t="str">
        <f>IF(Jo!B46&gt;0,Jo!B46,"")</f>
        <v/>
      </c>
      <c r="T20" s="314" t="str">
        <f>IF(Jo!B47&gt;0,Jo!B47,"")</f>
        <v/>
      </c>
      <c r="U20" s="314" t="str">
        <f>IF(Jo!B48&gt;0,Jo!B48,"")</f>
        <v/>
      </c>
      <c r="V20" s="314" t="str">
        <f>IF(Jo!B49&gt;0,Jo!B49,"")</f>
        <v/>
      </c>
    </row>
    <row r="21" spans="1:22" ht="18" customHeight="1" x14ac:dyDescent="0.2">
      <c r="A21" s="313">
        <f>Start!B38</f>
        <v>16</v>
      </c>
      <c r="B21" s="318" t="str">
        <f>IF(Start!C38&gt;0,Start!C38,"")</f>
        <v/>
      </c>
      <c r="C21" s="314" t="str">
        <f>IF(Nieuw3!B30&gt;0,Nieuw3!B30,"")</f>
        <v/>
      </c>
      <c r="D21" s="314" t="str">
        <f>IF(Nieuw3!B31&gt;0,Nieuw3!B31,"")</f>
        <v/>
      </c>
      <c r="E21" s="314" t="str">
        <f>IF(Nieuw3!B32&gt;0,Nieuw3!B32,"")</f>
        <v/>
      </c>
      <c r="F21" s="314" t="str">
        <f>IF(Nieuw3!B33&gt;0,Nieuw3!B33,"")</f>
        <v/>
      </c>
      <c r="G21" s="314" t="str">
        <f>IF(Nieuw3!B34&gt;0,Nieuw3!B34,"")</f>
        <v/>
      </c>
      <c r="H21" s="314" t="str">
        <f>IF(Nieuw3!B35&gt;0,Nieuw3!B35,"")</f>
        <v/>
      </c>
      <c r="I21" s="314" t="str">
        <f>IF(Nieuw3!B36&gt;0,Nieuw3!B36,"")</f>
        <v/>
      </c>
      <c r="J21" s="314" t="str">
        <f>IF(Nieuw3!B37&gt;0,Nieuw3!B37,"")</f>
        <v/>
      </c>
      <c r="K21" s="314" t="str">
        <f>IF(Nieuw3!B38&gt;0,Nieuw3!B38,"")</f>
        <v/>
      </c>
      <c r="L21" s="314" t="str">
        <f>IF(Nieuw3!B39&gt;0,Nieuw3!B39,"")</f>
        <v/>
      </c>
      <c r="M21" s="314" t="str">
        <f>IF(Nieuw3!B40&gt;0,Nieuw3!B40,"")</f>
        <v/>
      </c>
      <c r="N21" s="314" t="str">
        <f>IF(Nieuw3!B41&gt;0,Nieuw3!B41,"")</f>
        <v/>
      </c>
      <c r="O21" s="314" t="str">
        <f>IF(Nieuw3!B42&gt;0,Nieuw3!B42,"")</f>
        <v/>
      </c>
      <c r="P21" s="314" t="str">
        <f>IF(Nieuw3!B43&gt;0,Nieuw3!B43,"")</f>
        <v/>
      </c>
      <c r="Q21" s="314" t="str">
        <f>IF(Nieuw3!B44&gt;0,Nieuw3!B44,"")</f>
        <v/>
      </c>
      <c r="R21" s="33"/>
      <c r="S21" s="314" t="str">
        <f>IF(Nieuw3!B46&gt;0,Nieuw3!B46,"")</f>
        <v/>
      </c>
      <c r="T21" s="314" t="str">
        <f>IF(Nieuw3!B47&gt;0,Nieuw3!B47,"")</f>
        <v/>
      </c>
      <c r="U21" s="314" t="str">
        <f>IF(Nieuw3!B48&gt;0,Nieuw3!B48,"")</f>
        <v/>
      </c>
      <c r="V21" s="314" t="str">
        <f>IF(Nieuw3!B49&gt;0,Nieuw3!B49,"")</f>
        <v/>
      </c>
    </row>
    <row r="22" spans="1:22" ht="18" customHeight="1" x14ac:dyDescent="0.2">
      <c r="A22" s="313">
        <f>Start!B39</f>
        <v>17</v>
      </c>
      <c r="B22" s="318" t="str">
        <f>IF(Start!C39&gt;0,Start!C39,"")</f>
        <v/>
      </c>
      <c r="C22" s="314" t="str">
        <f>IF(Nieuw4!B30&gt;0,Nieuw4!B30,"")</f>
        <v/>
      </c>
      <c r="D22" s="314" t="str">
        <f>IF(Nieuw4!B31&gt;0,Nieuw4!B31,"")</f>
        <v/>
      </c>
      <c r="E22" s="314" t="str">
        <f>IF(Nieuw4!B32&gt;0,Nieuw4!B32,"")</f>
        <v/>
      </c>
      <c r="F22" s="314" t="str">
        <f>IF(Nieuw4!B33&gt;0,Nieuw4!B33,"")</f>
        <v/>
      </c>
      <c r="G22" s="314" t="str">
        <f>IF(Nieuw4!B34&gt;0,Nieuw4!B34,"")</f>
        <v/>
      </c>
      <c r="H22" s="314" t="str">
        <f>IF(Nieuw4!B35&gt;0,Nieuw4!B35,"")</f>
        <v/>
      </c>
      <c r="I22" s="314" t="str">
        <f>IF(Nieuw4!B36&gt;0,Nieuw4!B36,"")</f>
        <v/>
      </c>
      <c r="J22" s="314" t="str">
        <f>IF(Nieuw4!B37&gt;0,Nieuw4!B37,"")</f>
        <v/>
      </c>
      <c r="K22" s="314" t="str">
        <f>IF(Nieuw4!B38&gt;0,Nieuw4!B38,"")</f>
        <v/>
      </c>
      <c r="L22" s="314" t="str">
        <f>IF(Nieuw4!B39&gt;0,Nieuw4!B39,"")</f>
        <v/>
      </c>
      <c r="M22" s="314" t="str">
        <f>IF(Nieuw4!B40&gt;0,Nieuw4!B40,"")</f>
        <v/>
      </c>
      <c r="N22" s="314" t="str">
        <f>IF(Nieuw4!B41&gt;0,Nieuw4!B41,"")</f>
        <v/>
      </c>
      <c r="O22" s="314" t="str">
        <f>IF(Nieuw4!B42&gt;0,Nieuw4!B42,"")</f>
        <v/>
      </c>
      <c r="P22" s="314" t="str">
        <f>IF(Nieuw4!B43&gt;0,Nieuw4!B43,"")</f>
        <v/>
      </c>
      <c r="Q22" s="314" t="str">
        <f>IF(Nieuw4!B44&gt;0,Nieuw4!B44,"")</f>
        <v/>
      </c>
      <c r="R22" s="314" t="str">
        <f>IF(Nieuw4!B45&gt;0,Nieuw4!B45,"")</f>
        <v/>
      </c>
      <c r="S22" s="33"/>
      <c r="T22" s="314" t="str">
        <f>IF(Nieuw4!B47&gt;0,Nieuw4!B47,"")</f>
        <v/>
      </c>
      <c r="U22" s="314" t="str">
        <f>IF(Nieuw4!B48&gt;0,Nieuw4!B48,"")</f>
        <v/>
      </c>
      <c r="V22" s="314" t="str">
        <f>IF(Nieuw4!B49&gt;0,Nieuw4!B49,"")</f>
        <v/>
      </c>
    </row>
    <row r="23" spans="1:22" ht="18" customHeight="1" x14ac:dyDescent="0.2">
      <c r="A23" s="313">
        <f>Start!B40</f>
        <v>18</v>
      </c>
      <c r="B23" s="318" t="str">
        <f>IF(Start!C40&gt;0,Start!C40,"")</f>
        <v/>
      </c>
      <c r="C23" s="314" t="str">
        <f>IF(Nieuw5!B30&gt;0,Nieuw5!B30,"")</f>
        <v/>
      </c>
      <c r="D23" s="314" t="str">
        <f>IF(Nieuw5!B31&gt;0,Nieuw5!B31,"")</f>
        <v/>
      </c>
      <c r="E23" s="314" t="str">
        <f>IF(Nieuw5!B32&gt;0,Nieuw5!B32,"")</f>
        <v/>
      </c>
      <c r="F23" s="314" t="str">
        <f>IF(Nieuw5!B33&gt;0,Nieuw5!B33,"")</f>
        <v/>
      </c>
      <c r="G23" s="314" t="str">
        <f>IF(Nieuw5!B34&gt;0,Nieuw5!B34,"")</f>
        <v/>
      </c>
      <c r="H23" s="314" t="str">
        <f>IF(Nieuw5!B35&gt;0,Nieuw5!B35,"")</f>
        <v/>
      </c>
      <c r="I23" s="314" t="str">
        <f>IF(Nieuw5!B36&gt;0,Nieuw5!B36,"")</f>
        <v/>
      </c>
      <c r="J23" s="314" t="str">
        <f>IF(Nieuw5!B37&gt;0,Nieuw5!B37,"")</f>
        <v/>
      </c>
      <c r="K23" s="314" t="str">
        <f>IF(Nieuw5!B38&gt;0,Nieuw5!B38,"")</f>
        <v/>
      </c>
      <c r="L23" s="314" t="str">
        <f>IF(Nieuw5!B39&gt;0,Nieuw5!B39,"")</f>
        <v/>
      </c>
      <c r="M23" s="314" t="str">
        <f>IF(Nieuw5!B40&gt;0,Nieuw5!B40,"")</f>
        <v/>
      </c>
      <c r="N23" s="314" t="str">
        <f>IF(Nieuw5!B41&gt;0,Nieuw5!B41,"")</f>
        <v/>
      </c>
      <c r="O23" s="314" t="str">
        <f>IF(Nieuw5!B42&gt;0,Nieuw5!B42,"")</f>
        <v/>
      </c>
      <c r="P23" s="314" t="str">
        <f>IF(Nieuw5!B443&gt;0,Nieuw5!B43,"")</f>
        <v/>
      </c>
      <c r="Q23" s="314" t="str">
        <f>IF(Nieuw5!B44&gt;0,Nieuw5!B44,"")</f>
        <v/>
      </c>
      <c r="R23" s="314" t="str">
        <f>IF(Nieuw5!B45&gt;0,Nieuw5!B45,"")</f>
        <v/>
      </c>
      <c r="S23" s="314" t="str">
        <f>IF(Nieuw5!B46&gt;0,Nieuw5!B46,"")</f>
        <v/>
      </c>
      <c r="T23" s="33"/>
      <c r="U23" s="314" t="str">
        <f>IF(Nieuw5!B48&gt;0,Nieuw5!B48,"")</f>
        <v/>
      </c>
      <c r="V23" s="314" t="str">
        <f>IF(Nieuw5!B49&gt;0,Nieuw5!B49,"")</f>
        <v/>
      </c>
    </row>
    <row r="24" spans="1:22" ht="18" customHeight="1" x14ac:dyDescent="0.2">
      <c r="A24" s="313">
        <f>Start!B41</f>
        <v>19</v>
      </c>
      <c r="B24" s="318" t="str">
        <f>IF(Start!C41&gt;0,Start!C41,"")</f>
        <v/>
      </c>
      <c r="C24" s="314" t="str">
        <f>IF(Nieuw6!B30&gt;0,Nieuw6!B30,"")</f>
        <v/>
      </c>
      <c r="D24" s="314" t="str">
        <f>IF(Nieuw6!B31&gt;0,Nieuw6!B31,"")</f>
        <v/>
      </c>
      <c r="E24" s="314" t="str">
        <f>IF(Nieuw6!B32&gt;0,Nieuw6!B32,"")</f>
        <v/>
      </c>
      <c r="F24" s="314" t="str">
        <f>IF(Nieuw6!B33&gt;0,Nieuw6!B33,"")</f>
        <v/>
      </c>
      <c r="G24" s="314" t="str">
        <f>IF(Nieuw6!B34&gt;0,Nieuw6!B34,"")</f>
        <v/>
      </c>
      <c r="H24" s="314" t="str">
        <f>IF(Nieuw6!B35&gt;0,Nieuw6!B35,"")</f>
        <v/>
      </c>
      <c r="I24" s="314" t="str">
        <f>IF(Nieuw6!B36&gt;0,Nieuw6!B36,"")</f>
        <v/>
      </c>
      <c r="J24" s="314" t="str">
        <f>IF(Nieuw6!B37&gt;0,Nieuw6!B37,"")</f>
        <v/>
      </c>
      <c r="K24" s="314" t="str">
        <f>IF(Nieuw6!B38&gt;0,Nieuw6!B38,"")</f>
        <v/>
      </c>
      <c r="L24" s="314" t="str">
        <f>IF(Nieuw6!B39&gt;0,Nieuw6!B39,"")</f>
        <v/>
      </c>
      <c r="M24" s="314" t="str">
        <f>IF(Nieuw6!B40&gt;0,Nieuw6!B40,"")</f>
        <v/>
      </c>
      <c r="N24" s="314" t="str">
        <f>IF(Nieuw6!B41&gt;0,Nieuw6!B41,"")</f>
        <v/>
      </c>
      <c r="O24" s="314" t="str">
        <f>IF(Nieuw6!B42&gt;0,Nieuw6!B42,"")</f>
        <v/>
      </c>
      <c r="P24" s="314" t="str">
        <f>IF(Nieuw6!B43&gt;0,Nieuw6!B43,"")</f>
        <v/>
      </c>
      <c r="Q24" s="314" t="str">
        <f>IF(Nieuw6!B44&gt;0,Nieuw6!B44,"")</f>
        <v/>
      </c>
      <c r="R24" s="314" t="str">
        <f>IF(Nieuw6!B45&gt;0,Nieuw6!B45,"")</f>
        <v/>
      </c>
      <c r="S24" s="314" t="str">
        <f>IF(Nieuw6!B46&gt;0,Nieuw6!B46,"")</f>
        <v/>
      </c>
      <c r="T24" s="314" t="str">
        <f>IF(Nieuw6!B47&gt;0,Nieuw6!B47,"")</f>
        <v/>
      </c>
      <c r="U24" s="33"/>
      <c r="V24" s="314" t="str">
        <f>IF(Nieuw6!B49&gt;0,Nieuw6!B49,"")</f>
        <v/>
      </c>
    </row>
    <row r="25" spans="1:22" ht="18" customHeight="1" x14ac:dyDescent="0.2">
      <c r="A25" s="313">
        <f>Start!B42</f>
        <v>20</v>
      </c>
      <c r="B25" s="318" t="str">
        <f>IF(Start!C42&gt;0,Start!C42,"")</f>
        <v/>
      </c>
      <c r="C25" s="314" t="str">
        <f>IF(Nieuw7!B30&gt;0,Nieuw7!B30,"")</f>
        <v/>
      </c>
      <c r="D25" s="314" t="str">
        <f>IF(Nieuw7!B31&gt;0,Nieuw7!B31,"")</f>
        <v/>
      </c>
      <c r="E25" s="314" t="str">
        <f>IF(Nieuw7!B32&gt;0,Nieuw7!B32,"")</f>
        <v/>
      </c>
      <c r="F25" s="314" t="str">
        <f>IF(Nieuw7!B33&gt;0,Nieuw7!B33,"")</f>
        <v/>
      </c>
      <c r="G25" s="314" t="str">
        <f>IF(Nieuw7!B34&gt;0,Nieuw7!B34,"")</f>
        <v/>
      </c>
      <c r="H25" s="314" t="str">
        <f>IF(Nieuw7!B35&gt;0,Nieuw7!B35,"")</f>
        <v/>
      </c>
      <c r="I25" s="314" t="str">
        <f>IF(Nieuw7!B36&gt;0,Nieuw7!B36,"")</f>
        <v/>
      </c>
      <c r="J25" s="314" t="str">
        <f>IF(Nieuw7!B37&gt;0,Nieuw7!B37,"")</f>
        <v/>
      </c>
      <c r="K25" s="314" t="str">
        <f>IF(Nieuw7!B38&gt;0,Nieuw7!B38,"")</f>
        <v/>
      </c>
      <c r="L25" s="314" t="str">
        <f>IF(Nieuw7!B39&gt;0,Nieuw7!B39,"")</f>
        <v/>
      </c>
      <c r="M25" s="314" t="str">
        <f>IF(Nieuw7!B40&gt;0,Nieuw7!B40,"")</f>
        <v/>
      </c>
      <c r="N25" s="314" t="str">
        <f>IF(Nieuw7!B41&gt;0,Nieuw7!B41,"")</f>
        <v/>
      </c>
      <c r="O25" s="314" t="str">
        <f>IF(Nieuw7!B42&gt;0,Nieuw7!B42,"")</f>
        <v/>
      </c>
      <c r="P25" s="314" t="str">
        <f>IF(Nieuw7!B43&gt;0,Nieuw7!B43,"")</f>
        <v/>
      </c>
      <c r="Q25" s="314" t="str">
        <f>IF(Nieuw7!B44&gt;0,Nieuw7!B44,"")</f>
        <v/>
      </c>
      <c r="R25" s="314" t="str">
        <f>IF(Nieuw7!B45&gt;0,Nieuw7!B45,"")</f>
        <v/>
      </c>
      <c r="S25" s="314" t="str">
        <f>IF(Nieuw7!B46&gt;0,Nieuw7!B46,"")</f>
        <v/>
      </c>
      <c r="T25" s="314" t="str">
        <f>IF(Nieuw7!B47&gt;0,Nieuw7!B47,"")</f>
        <v/>
      </c>
      <c r="U25" s="314" t="str">
        <f>IF(Nieuw7!B48&gt;0,Nieuw7!B48,"")</f>
        <v/>
      </c>
      <c r="V25" s="33"/>
    </row>
    <row r="26" spans="1:22" x14ac:dyDescent="0.2">
      <c r="B26" t="s">
        <v>252</v>
      </c>
      <c r="C26" s="389">
        <f>SUM(C6:C25)</f>
        <v>0</v>
      </c>
      <c r="D26" s="389">
        <f t="shared" ref="D26:V26" si="0">SUM(D6:D25)</f>
        <v>0</v>
      </c>
      <c r="E26" s="389">
        <f t="shared" si="0"/>
        <v>0</v>
      </c>
      <c r="F26" s="389">
        <f t="shared" si="0"/>
        <v>0</v>
      </c>
      <c r="G26" s="389">
        <f t="shared" si="0"/>
        <v>0</v>
      </c>
      <c r="H26" s="389">
        <f t="shared" si="0"/>
        <v>0</v>
      </c>
      <c r="I26" s="389">
        <f t="shared" si="0"/>
        <v>0</v>
      </c>
      <c r="J26" s="389">
        <f t="shared" si="0"/>
        <v>0</v>
      </c>
      <c r="K26" s="389">
        <f t="shared" si="0"/>
        <v>0</v>
      </c>
      <c r="L26" s="389">
        <f t="shared" si="0"/>
        <v>0</v>
      </c>
      <c r="M26" s="389">
        <f t="shared" si="0"/>
        <v>0</v>
      </c>
      <c r="N26" s="389">
        <f t="shared" si="0"/>
        <v>0</v>
      </c>
      <c r="O26" s="389">
        <f t="shared" si="0"/>
        <v>0</v>
      </c>
      <c r="P26" s="389">
        <f t="shared" si="0"/>
        <v>0</v>
      </c>
      <c r="Q26" s="389">
        <f t="shared" si="0"/>
        <v>0</v>
      </c>
      <c r="R26" s="389">
        <f t="shared" si="0"/>
        <v>0</v>
      </c>
      <c r="S26" s="389">
        <f t="shared" si="0"/>
        <v>0</v>
      </c>
      <c r="T26" s="389">
        <f t="shared" si="0"/>
        <v>0</v>
      </c>
      <c r="U26" s="389">
        <f t="shared" si="0"/>
        <v>0</v>
      </c>
      <c r="V26" s="389">
        <f t="shared" si="0"/>
        <v>0</v>
      </c>
    </row>
    <row r="27" spans="1:22" x14ac:dyDescent="0.2">
      <c r="B27" t="s">
        <v>254</v>
      </c>
      <c r="C27" s="390">
        <f>'Matrix 2'!C27+C26</f>
        <v>0</v>
      </c>
      <c r="D27" s="389">
        <f>'Matrix 2'!D27+D26</f>
        <v>0</v>
      </c>
      <c r="E27" s="389">
        <f>'Matrix 2'!E27+E26</f>
        <v>0</v>
      </c>
      <c r="F27" s="389">
        <f>'Matrix 2'!F27+F26</f>
        <v>0</v>
      </c>
      <c r="G27" s="389">
        <f>'Matrix 2'!G27+G26</f>
        <v>0</v>
      </c>
      <c r="H27" s="389">
        <f>'Matrix 2'!H27+H26</f>
        <v>0</v>
      </c>
      <c r="I27" s="389">
        <f>'Matrix 2'!I27+I26</f>
        <v>0</v>
      </c>
      <c r="J27" s="390">
        <f>'Matrix 2'!J27+J26</f>
        <v>0</v>
      </c>
      <c r="K27" s="389">
        <f>'Matrix 2'!K27+K26</f>
        <v>0</v>
      </c>
      <c r="L27" s="389">
        <f>'Matrix 2'!L27+L26</f>
        <v>0</v>
      </c>
      <c r="M27" s="389">
        <f>'Matrix 2'!M27+M26</f>
        <v>0</v>
      </c>
      <c r="N27" s="389">
        <f>'Matrix 2'!N27+N26</f>
        <v>0</v>
      </c>
      <c r="O27" s="390">
        <f>'Matrix 2'!O27+O26</f>
        <v>0</v>
      </c>
      <c r="P27" s="389">
        <f>'Matrix 2'!P27+P26</f>
        <v>0</v>
      </c>
      <c r="Q27" s="389">
        <f>'Matrix 2'!Q27+Q26</f>
        <v>0</v>
      </c>
      <c r="R27" s="389">
        <f>'Matrix 2'!R27+R26</f>
        <v>0</v>
      </c>
      <c r="S27" s="389">
        <f>'Matrix 2'!S27+S26</f>
        <v>0</v>
      </c>
      <c r="T27" s="389">
        <f>'Matrix 2'!T27+T26</f>
        <v>0</v>
      </c>
      <c r="U27" s="389">
        <f>'Matrix 2'!U27+U26</f>
        <v>0</v>
      </c>
      <c r="V27" s="389">
        <f>'Matrix 2'!V27+V26</f>
        <v>0</v>
      </c>
    </row>
    <row r="28" spans="1:22" x14ac:dyDescent="0.2">
      <c r="L28" s="100"/>
    </row>
  </sheetData>
  <sheetProtection sheet="1" objects="1" scenarios="1"/>
  <mergeCells count="2">
    <mergeCell ref="A1:C1"/>
    <mergeCell ref="P2:V2"/>
  </mergeCells>
  <phoneticPr fontId="0" type="noConversion"/>
  <pageMargins left="0.59055118110236227" right="0.39370078740157483" top="0.47244094488188981" bottom="0.47244094488188981" header="0.51181102362204722" footer="0.51181102362204722"/>
  <pageSetup paperSize="9" scale="96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35</vt:i4>
      </vt:variant>
      <vt:variant>
        <vt:lpstr>Benoemde bereiken</vt:lpstr>
      </vt:variant>
      <vt:variant>
        <vt:i4>25</vt:i4>
      </vt:variant>
    </vt:vector>
  </HeadingPairs>
  <TitlesOfParts>
    <vt:vector size="60" baseType="lpstr">
      <vt:lpstr>Handleiding</vt:lpstr>
      <vt:lpstr>Start</vt:lpstr>
      <vt:lpstr>Uitslagen</vt:lpstr>
      <vt:lpstr>Afgemeld</vt:lpstr>
      <vt:lpstr>Partijlijst</vt:lpstr>
      <vt:lpstr>Totaal</vt:lpstr>
      <vt:lpstr>Matrix 1</vt:lpstr>
      <vt:lpstr>Matrix 2</vt:lpstr>
      <vt:lpstr>Matrix 3</vt:lpstr>
      <vt:lpstr>Matrix 4</vt:lpstr>
      <vt:lpstr>Matrix 5</vt:lpstr>
      <vt:lpstr>Matrix 6</vt:lpstr>
      <vt:lpstr>Peter</vt:lpstr>
      <vt:lpstr>Henk</vt:lpstr>
      <vt:lpstr>Cor</vt:lpstr>
      <vt:lpstr>Daan</vt:lpstr>
      <vt:lpstr>Luciën</vt:lpstr>
      <vt:lpstr>Harrie</vt:lpstr>
      <vt:lpstr>Tonnie</vt:lpstr>
      <vt:lpstr>Leo</vt:lpstr>
      <vt:lpstr>Piet S</vt:lpstr>
      <vt:lpstr>Frans</vt:lpstr>
      <vt:lpstr>Patrick</vt:lpstr>
      <vt:lpstr>Piet T</vt:lpstr>
      <vt:lpstr>William</vt:lpstr>
      <vt:lpstr>Jan</vt:lpstr>
      <vt:lpstr>Jo</vt:lpstr>
      <vt:lpstr>Nieuw3</vt:lpstr>
      <vt:lpstr>Nieuw4</vt:lpstr>
      <vt:lpstr>Nieuw5</vt:lpstr>
      <vt:lpstr>Nieuw6</vt:lpstr>
      <vt:lpstr>Nieuw7</vt:lpstr>
      <vt:lpstr>Reglement</vt:lpstr>
      <vt:lpstr>Presentielijst 1</vt:lpstr>
      <vt:lpstr>Naambordjes</vt:lpstr>
      <vt:lpstr>Afgemeld!Afdrukbereik</vt:lpstr>
      <vt:lpstr>Cor!Afdrukbereik</vt:lpstr>
      <vt:lpstr>Daan!Afdrukbereik</vt:lpstr>
      <vt:lpstr>Frans!Afdrukbereik</vt:lpstr>
      <vt:lpstr>Handleiding!Afdrukbereik</vt:lpstr>
      <vt:lpstr>Harrie!Afdrukbereik</vt:lpstr>
      <vt:lpstr>Henk!Afdrukbereik</vt:lpstr>
      <vt:lpstr>Jan!Afdrukbereik</vt:lpstr>
      <vt:lpstr>Jo!Afdrukbereik</vt:lpstr>
      <vt:lpstr>Leo!Afdrukbereik</vt:lpstr>
      <vt:lpstr>Luciën!Afdrukbereik</vt:lpstr>
      <vt:lpstr>Nieuw3!Afdrukbereik</vt:lpstr>
      <vt:lpstr>Nieuw4!Afdrukbereik</vt:lpstr>
      <vt:lpstr>Nieuw5!Afdrukbereik</vt:lpstr>
      <vt:lpstr>Nieuw6!Afdrukbereik</vt:lpstr>
      <vt:lpstr>Nieuw7!Afdrukbereik</vt:lpstr>
      <vt:lpstr>Patrick!Afdrukbereik</vt:lpstr>
      <vt:lpstr>Peter!Afdrukbereik</vt:lpstr>
      <vt:lpstr>'Piet S'!Afdrukbereik</vt:lpstr>
      <vt:lpstr>'Piet T'!Afdrukbereik</vt:lpstr>
      <vt:lpstr>Start!Afdrukbereik</vt:lpstr>
      <vt:lpstr>Tonnie!Afdrukbereik</vt:lpstr>
      <vt:lpstr>Totaal!Afdrukbereik</vt:lpstr>
      <vt:lpstr>Uitslagen!Afdrukbereik</vt:lpstr>
      <vt:lpstr>William!Afdrukbereik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Luciën Bressers</dc:creator>
  <cp:lastModifiedBy>Windows-gebruiker</cp:lastModifiedBy>
  <cp:lastPrinted>2018-01-25T17:01:34Z</cp:lastPrinted>
  <dcterms:created xsi:type="dcterms:W3CDTF">2003-11-13T21:10:12Z</dcterms:created>
  <dcterms:modified xsi:type="dcterms:W3CDTF">2018-01-30T22:47:49Z</dcterms:modified>
</cp:coreProperties>
</file>