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5"/>
  <workbookPr/>
  <mc:AlternateContent xmlns:mc="http://schemas.openxmlformats.org/markup-compatibility/2006">
    <mc:Choice Requires="x15">
      <x15ac:absPath xmlns:x15ac="http://schemas.microsoft.com/office/spreadsheetml/2010/11/ac" url="https://d.docs.live.net/6458f0f3dade4daa/Biljarten/"/>
    </mc:Choice>
  </mc:AlternateContent>
  <xr:revisionPtr revIDLastSave="417" documentId="10_ncr:8100000_{F68402B8-6471-6845-BE55-891E7C0AE2E6}" xr6:coauthVersionLast="33" xr6:coauthVersionMax="33" xr10:uidLastSave="{0AA72F2A-0BDC-3F41-8029-C04BD4A5B37B}"/>
  <bookViews>
    <workbookView xWindow="-20" yWindow="440" windowWidth="51200" windowHeight="28360" tabRatio="871" activeTab="1" xr2:uid="{00000000-000D-0000-FFFF-FFFF00000000}"/>
  </bookViews>
  <sheets>
    <sheet name="1e ronde" sheetId="1" r:id="rId1"/>
    <sheet name="verliezersronde" sheetId="2" r:id="rId2"/>
    <sheet name="2e ronde" sheetId="3" r:id="rId3"/>
    <sheet name="3e ronde - laatste 16" sheetId="5" r:id="rId4"/>
    <sheet name="4e ronde - laatste 8" sheetId="6" r:id="rId5"/>
    <sheet name="5e ronde - laatste 4" sheetId="15" r:id="rId6"/>
    <sheet name="Deelnemers" sheetId="11" state="hidden" r:id="rId7"/>
    <sheet name="Inschrijfgeld" sheetId="16" state="hidden" r:id="rId8"/>
    <sheet name="Toernooimoyennes" sheetId="10" r:id="rId9"/>
    <sheet name="meerjaren moyennes" sheetId="13" state="hidden" r:id="rId10"/>
  </sheets>
  <calcPr calcId="179016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R9" i="2"/>
  <c r="G9" i="2"/>
  <c r="N8" i="2"/>
  <c r="N7" i="2"/>
  <c r="N6" i="2"/>
  <c r="N25" i="1"/>
  <c r="R24" i="1"/>
  <c r="G24" i="1"/>
  <c r="N23" i="1"/>
  <c r="R22" i="1"/>
  <c r="G22" i="1"/>
  <c r="N18" i="1"/>
  <c r="N17" i="1"/>
  <c r="G16" i="1"/>
  <c r="G15" i="1"/>
  <c r="N14" i="1"/>
  <c r="N10" i="1"/>
  <c r="N9" i="1"/>
  <c r="N8" i="1"/>
  <c r="N7" i="1"/>
  <c r="N6" i="1"/>
  <c r="AA31" i="10"/>
  <c r="X31" i="10"/>
  <c r="K30" i="10"/>
  <c r="R9" i="6"/>
  <c r="R8" i="6"/>
  <c r="R7" i="6"/>
  <c r="R6" i="6"/>
  <c r="AD6" i="10"/>
  <c r="R9" i="5"/>
  <c r="R7" i="5"/>
  <c r="AD3" i="10"/>
  <c r="AD4" i="10"/>
  <c r="AD5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R18" i="3"/>
  <c r="R10" i="3"/>
  <c r="R7" i="3"/>
  <c r="R10" i="2"/>
  <c r="R14" i="2"/>
  <c r="R8" i="2"/>
  <c r="R18" i="1"/>
  <c r="R17" i="1"/>
  <c r="R9" i="1"/>
  <c r="R17" i="5"/>
  <c r="R16" i="5"/>
  <c r="R15" i="5"/>
  <c r="R14" i="5"/>
  <c r="R10" i="5"/>
  <c r="R8" i="5"/>
  <c r="R6" i="5"/>
  <c r="AA59" i="10"/>
  <c r="X59" i="10"/>
  <c r="U59" i="10"/>
  <c r="R59" i="10"/>
  <c r="N59" i="10"/>
  <c r="K59" i="10"/>
  <c r="H59" i="10"/>
  <c r="E59" i="10"/>
  <c r="AA58" i="10"/>
  <c r="X58" i="10"/>
  <c r="U58" i="10"/>
  <c r="R58" i="10"/>
  <c r="N58" i="10"/>
  <c r="K58" i="10"/>
  <c r="H58" i="10"/>
  <c r="E58" i="10"/>
  <c r="AA57" i="10"/>
  <c r="X57" i="10"/>
  <c r="U57" i="10"/>
  <c r="R57" i="10"/>
  <c r="N57" i="10"/>
  <c r="K57" i="10"/>
  <c r="H57" i="10"/>
  <c r="E57" i="10"/>
  <c r="AA56" i="10"/>
  <c r="X56" i="10"/>
  <c r="U56" i="10"/>
  <c r="R56" i="10"/>
  <c r="N56" i="10"/>
  <c r="K56" i="10"/>
  <c r="H56" i="10"/>
  <c r="E56" i="10"/>
  <c r="AA55" i="10"/>
  <c r="X55" i="10"/>
  <c r="U55" i="10"/>
  <c r="R55" i="10"/>
  <c r="N55" i="10"/>
  <c r="K55" i="10"/>
  <c r="H55" i="10"/>
  <c r="E55" i="10"/>
  <c r="AA54" i="10"/>
  <c r="X54" i="10"/>
  <c r="U54" i="10"/>
  <c r="R54" i="10"/>
  <c r="N54" i="10"/>
  <c r="K54" i="10"/>
  <c r="H54" i="10"/>
  <c r="E54" i="10"/>
  <c r="AA53" i="10"/>
  <c r="X53" i="10"/>
  <c r="U53" i="10"/>
  <c r="R53" i="10"/>
  <c r="N53" i="10"/>
  <c r="K53" i="10"/>
  <c r="H53" i="10"/>
  <c r="E53" i="10"/>
  <c r="AA52" i="10"/>
  <c r="X52" i="10"/>
  <c r="U52" i="10"/>
  <c r="R52" i="10"/>
  <c r="N52" i="10"/>
  <c r="K52" i="10"/>
  <c r="H52" i="10"/>
  <c r="E52" i="10"/>
  <c r="AA51" i="10"/>
  <c r="X51" i="10"/>
  <c r="U51" i="10"/>
  <c r="R51" i="10"/>
  <c r="N51" i="10"/>
  <c r="K51" i="10"/>
  <c r="H51" i="10"/>
  <c r="E51" i="10"/>
  <c r="AA50" i="10"/>
  <c r="X50" i="10"/>
  <c r="U50" i="10"/>
  <c r="R50" i="10"/>
  <c r="N50" i="10"/>
  <c r="K50" i="10"/>
  <c r="H50" i="10"/>
  <c r="E50" i="10"/>
  <c r="AA49" i="10"/>
  <c r="X49" i="10"/>
  <c r="U49" i="10"/>
  <c r="R49" i="10"/>
  <c r="N49" i="10"/>
  <c r="K49" i="10"/>
  <c r="H49" i="10"/>
  <c r="E49" i="10"/>
  <c r="AA48" i="10"/>
  <c r="X48" i="10"/>
  <c r="U48" i="10"/>
  <c r="R48" i="10"/>
  <c r="N48" i="10"/>
  <c r="K48" i="10"/>
  <c r="H48" i="10"/>
  <c r="E48" i="10"/>
  <c r="AA47" i="10"/>
  <c r="X47" i="10"/>
  <c r="U47" i="10"/>
  <c r="R47" i="10"/>
  <c r="N47" i="10"/>
  <c r="K47" i="10"/>
  <c r="H47" i="10"/>
  <c r="E47" i="10"/>
  <c r="AA46" i="10"/>
  <c r="X46" i="10"/>
  <c r="U46" i="10"/>
  <c r="R46" i="10"/>
  <c r="N46" i="10"/>
  <c r="K46" i="10"/>
  <c r="H46" i="10"/>
  <c r="E46" i="10"/>
  <c r="AA45" i="10"/>
  <c r="X45" i="10"/>
  <c r="U45" i="10"/>
  <c r="R45" i="10"/>
  <c r="N45" i="10"/>
  <c r="K45" i="10"/>
  <c r="H45" i="10"/>
  <c r="E45" i="10"/>
  <c r="AA44" i="10"/>
  <c r="X44" i="10"/>
  <c r="U44" i="10"/>
  <c r="R44" i="10"/>
  <c r="N44" i="10"/>
  <c r="K44" i="10"/>
  <c r="H44" i="10"/>
  <c r="E44" i="10"/>
  <c r="AA43" i="10"/>
  <c r="X43" i="10"/>
  <c r="U43" i="10"/>
  <c r="R43" i="10"/>
  <c r="N43" i="10"/>
  <c r="K43" i="10"/>
  <c r="H43" i="10"/>
  <c r="E43" i="10"/>
  <c r="AA42" i="10"/>
  <c r="X42" i="10"/>
  <c r="U42" i="10"/>
  <c r="R42" i="10"/>
  <c r="N42" i="10"/>
  <c r="K42" i="10"/>
  <c r="H42" i="10"/>
  <c r="E42" i="10"/>
  <c r="AA41" i="10"/>
  <c r="X41" i="10"/>
  <c r="U41" i="10"/>
  <c r="R41" i="10"/>
  <c r="N41" i="10"/>
  <c r="K41" i="10"/>
  <c r="H41" i="10"/>
  <c r="E41" i="10"/>
  <c r="AA40" i="10"/>
  <c r="X40" i="10"/>
  <c r="U40" i="10"/>
  <c r="R40" i="10"/>
  <c r="N40" i="10"/>
  <c r="K40" i="10"/>
  <c r="H40" i="10"/>
  <c r="E40" i="10"/>
  <c r="AA39" i="10"/>
  <c r="X39" i="10"/>
  <c r="U39" i="10"/>
  <c r="R39" i="10"/>
  <c r="N39" i="10"/>
  <c r="K39" i="10"/>
  <c r="H39" i="10"/>
  <c r="E39" i="10"/>
  <c r="AA38" i="10"/>
  <c r="X38" i="10"/>
  <c r="U38" i="10"/>
  <c r="R38" i="10"/>
  <c r="N38" i="10"/>
  <c r="K38" i="10"/>
  <c r="H38" i="10"/>
  <c r="E38" i="10"/>
  <c r="AA37" i="10"/>
  <c r="X37" i="10"/>
  <c r="U37" i="10"/>
  <c r="R37" i="10"/>
  <c r="N37" i="10"/>
  <c r="K37" i="10"/>
  <c r="H37" i="10"/>
  <c r="E37" i="10"/>
  <c r="AA36" i="10"/>
  <c r="X36" i="10"/>
  <c r="U36" i="10"/>
  <c r="R36" i="10"/>
  <c r="N36" i="10"/>
  <c r="K36" i="10"/>
  <c r="H36" i="10"/>
  <c r="E36" i="10"/>
  <c r="AA35" i="10"/>
  <c r="X35" i="10"/>
  <c r="U35" i="10"/>
  <c r="R35" i="10"/>
  <c r="N35" i="10"/>
  <c r="K35" i="10"/>
  <c r="H35" i="10"/>
  <c r="E35" i="10"/>
  <c r="AA34" i="10"/>
  <c r="X34" i="10"/>
  <c r="U34" i="10"/>
  <c r="R34" i="10"/>
  <c r="N34" i="10"/>
  <c r="K34" i="10"/>
  <c r="H34" i="10"/>
  <c r="E34" i="10"/>
  <c r="AA24" i="10"/>
  <c r="X24" i="10"/>
  <c r="U24" i="10"/>
  <c r="R24" i="10"/>
  <c r="N24" i="10"/>
  <c r="K24" i="10"/>
  <c r="H24" i="10"/>
  <c r="E24" i="10"/>
  <c r="AA8" i="10"/>
  <c r="X8" i="10"/>
  <c r="U8" i="10"/>
  <c r="R8" i="10"/>
  <c r="N8" i="10"/>
  <c r="K8" i="10"/>
  <c r="H8" i="10"/>
  <c r="E8" i="10"/>
  <c r="AA12" i="10"/>
  <c r="X12" i="10"/>
  <c r="U12" i="10"/>
  <c r="R12" i="10"/>
  <c r="N12" i="10"/>
  <c r="K12" i="10"/>
  <c r="H12" i="10"/>
  <c r="E12" i="10"/>
  <c r="AA11" i="10"/>
  <c r="X11" i="10"/>
  <c r="U11" i="10"/>
  <c r="R11" i="10"/>
  <c r="N11" i="10"/>
  <c r="K11" i="10"/>
  <c r="H11" i="10"/>
  <c r="E11" i="10"/>
  <c r="AA15" i="10"/>
  <c r="X15" i="10"/>
  <c r="U15" i="10"/>
  <c r="R15" i="10"/>
  <c r="N15" i="10"/>
  <c r="K15" i="10"/>
  <c r="H15" i="10"/>
  <c r="E15" i="10"/>
  <c r="AA25" i="10"/>
  <c r="X25" i="10"/>
  <c r="U25" i="10"/>
  <c r="R25" i="10"/>
  <c r="N25" i="10"/>
  <c r="K25" i="10"/>
  <c r="H25" i="10"/>
  <c r="E25" i="10"/>
  <c r="AA7" i="10"/>
  <c r="X7" i="10"/>
  <c r="U7" i="10"/>
  <c r="R7" i="10"/>
  <c r="N7" i="10"/>
  <c r="K7" i="10"/>
  <c r="H7" i="10"/>
  <c r="E7" i="10"/>
  <c r="AA16" i="10"/>
  <c r="X16" i="10"/>
  <c r="U16" i="10"/>
  <c r="R16" i="10"/>
  <c r="N16" i="10"/>
  <c r="K16" i="10"/>
  <c r="H16" i="10"/>
  <c r="E16" i="10"/>
  <c r="AA27" i="10"/>
  <c r="X27" i="10"/>
  <c r="U27" i="10"/>
  <c r="R27" i="10"/>
  <c r="N27" i="10"/>
  <c r="K27" i="10"/>
  <c r="H27" i="10"/>
  <c r="E27" i="10"/>
  <c r="AA5" i="10"/>
  <c r="X5" i="10"/>
  <c r="U5" i="10"/>
  <c r="R5" i="10"/>
  <c r="N5" i="10"/>
  <c r="K5" i="10"/>
  <c r="H5" i="10"/>
  <c r="E5" i="10"/>
  <c r="AA28" i="10"/>
  <c r="X28" i="10"/>
  <c r="U28" i="10"/>
  <c r="R28" i="10"/>
  <c r="N28" i="10"/>
  <c r="K28" i="10"/>
  <c r="H28" i="10"/>
  <c r="E28" i="10"/>
  <c r="AA14" i="10"/>
  <c r="X14" i="10"/>
  <c r="U14" i="10"/>
  <c r="R14" i="10"/>
  <c r="N14" i="10"/>
  <c r="K14" i="10"/>
  <c r="H14" i="10"/>
  <c r="E14" i="10"/>
  <c r="AA29" i="10"/>
  <c r="X29" i="10"/>
  <c r="U29" i="10"/>
  <c r="R29" i="10"/>
  <c r="N29" i="10"/>
  <c r="K29" i="10"/>
  <c r="H29" i="10"/>
  <c r="E29" i="10"/>
  <c r="AA20" i="10"/>
  <c r="X20" i="10"/>
  <c r="U20" i="10"/>
  <c r="R20" i="10"/>
  <c r="N20" i="10"/>
  <c r="K20" i="10"/>
  <c r="H20" i="10"/>
  <c r="E20" i="10"/>
  <c r="AA4" i="10"/>
  <c r="X4" i="10"/>
  <c r="U4" i="10"/>
  <c r="R4" i="10"/>
  <c r="N4" i="10"/>
  <c r="K4" i="10"/>
  <c r="H4" i="10"/>
  <c r="E4" i="10"/>
  <c r="AA13" i="10"/>
  <c r="X13" i="10"/>
  <c r="U13" i="10"/>
  <c r="R13" i="10"/>
  <c r="N13" i="10"/>
  <c r="K13" i="10"/>
  <c r="H13" i="10"/>
  <c r="E13" i="10"/>
  <c r="AA33" i="10"/>
  <c r="X33" i="10"/>
  <c r="U33" i="10"/>
  <c r="R33" i="10"/>
  <c r="N33" i="10"/>
  <c r="K33" i="10"/>
  <c r="H33" i="10"/>
  <c r="E33" i="10"/>
  <c r="AA32" i="10"/>
  <c r="X32" i="10"/>
  <c r="U32" i="10"/>
  <c r="R32" i="10"/>
  <c r="N32" i="10"/>
  <c r="K32" i="10"/>
  <c r="H32" i="10"/>
  <c r="E32" i="10"/>
  <c r="U31" i="10"/>
  <c r="R31" i="10"/>
  <c r="N31" i="10"/>
  <c r="K31" i="10"/>
  <c r="H31" i="10"/>
  <c r="E31" i="10"/>
  <c r="AA3" i="10"/>
  <c r="X3" i="10"/>
  <c r="U3" i="10"/>
  <c r="R3" i="10"/>
  <c r="N3" i="10"/>
  <c r="K3" i="10"/>
  <c r="H3" i="10"/>
  <c r="E3" i="10"/>
  <c r="AA9" i="10"/>
  <c r="X9" i="10"/>
  <c r="U9" i="10"/>
  <c r="R9" i="10"/>
  <c r="N9" i="10"/>
  <c r="K9" i="10"/>
  <c r="H9" i="10"/>
  <c r="E9" i="10"/>
  <c r="AA30" i="10"/>
  <c r="X30" i="10"/>
  <c r="U30" i="10"/>
  <c r="R30" i="10"/>
  <c r="N30" i="10"/>
  <c r="H30" i="10"/>
  <c r="E30" i="10"/>
  <c r="AA26" i="10"/>
  <c r="X26" i="10"/>
  <c r="U26" i="10"/>
  <c r="R26" i="10"/>
  <c r="N26" i="10"/>
  <c r="K26" i="10"/>
  <c r="H26" i="10"/>
  <c r="E26" i="10"/>
  <c r="AA23" i="10"/>
  <c r="X23" i="10"/>
  <c r="U23" i="10"/>
  <c r="R23" i="10"/>
  <c r="N23" i="10"/>
  <c r="K23" i="10"/>
  <c r="H23" i="10"/>
  <c r="E23" i="10"/>
  <c r="AA22" i="10"/>
  <c r="X22" i="10"/>
  <c r="U22" i="10"/>
  <c r="R22" i="10"/>
  <c r="N22" i="10"/>
  <c r="K22" i="10"/>
  <c r="H22" i="10"/>
  <c r="E22" i="10"/>
  <c r="AA21" i="10"/>
  <c r="X21" i="10"/>
  <c r="U21" i="10"/>
  <c r="R21" i="10"/>
  <c r="N21" i="10"/>
  <c r="K21" i="10"/>
  <c r="H21" i="10"/>
  <c r="E21" i="10"/>
  <c r="AA19" i="10"/>
  <c r="X19" i="10"/>
  <c r="U19" i="10"/>
  <c r="R19" i="10"/>
  <c r="N19" i="10"/>
  <c r="K19" i="10"/>
  <c r="H19" i="10"/>
  <c r="E19" i="10"/>
  <c r="AA18" i="10"/>
  <c r="X18" i="10"/>
  <c r="U18" i="10"/>
  <c r="R18" i="10"/>
  <c r="N18" i="10"/>
  <c r="K18" i="10"/>
  <c r="H18" i="10"/>
  <c r="E18" i="10"/>
  <c r="AA17" i="10"/>
  <c r="X17" i="10"/>
  <c r="U17" i="10"/>
  <c r="R17" i="10"/>
  <c r="N17" i="10"/>
  <c r="K17" i="10"/>
  <c r="H17" i="10"/>
  <c r="E17" i="10"/>
  <c r="AA10" i="10"/>
  <c r="X10" i="10"/>
  <c r="U10" i="10"/>
  <c r="R10" i="10"/>
  <c r="N10" i="10"/>
  <c r="K10" i="10"/>
  <c r="H10" i="10"/>
  <c r="E10" i="10"/>
  <c r="AA6" i="10"/>
  <c r="X6" i="10"/>
  <c r="U6" i="10"/>
  <c r="R6" i="10"/>
  <c r="N6" i="10"/>
  <c r="K6" i="10"/>
  <c r="H6" i="10"/>
  <c r="E6" i="10"/>
  <c r="R26" i="3"/>
  <c r="R25" i="3"/>
  <c r="R24" i="3"/>
  <c r="R23" i="3"/>
  <c r="R22" i="3"/>
  <c r="R17" i="3"/>
  <c r="R16" i="3"/>
  <c r="R15" i="3"/>
  <c r="R14" i="3"/>
  <c r="R9" i="3"/>
  <c r="R8" i="3"/>
  <c r="R6" i="3"/>
  <c r="R19" i="2"/>
  <c r="R18" i="2"/>
  <c r="R17" i="2"/>
  <c r="R16" i="2"/>
  <c r="R15" i="2"/>
  <c r="R7" i="2"/>
  <c r="R6" i="2"/>
  <c r="R34" i="1"/>
  <c r="R33" i="1"/>
  <c r="R32" i="1"/>
  <c r="R31" i="1"/>
  <c r="R30" i="1"/>
  <c r="R26" i="1"/>
  <c r="R25" i="1"/>
  <c r="R23" i="1"/>
  <c r="R16" i="1"/>
  <c r="R15" i="1"/>
  <c r="R14" i="1"/>
  <c r="R10" i="1"/>
  <c r="R8" i="1"/>
  <c r="K194" i="13"/>
  <c r="R203" i="13"/>
  <c r="Q203" i="13"/>
  <c r="N203" i="13"/>
  <c r="K203" i="13"/>
  <c r="H203" i="13"/>
  <c r="E203" i="13"/>
  <c r="AB184" i="10"/>
  <c r="AA184" i="10"/>
  <c r="X184" i="10"/>
  <c r="U184" i="10"/>
  <c r="R184" i="10"/>
  <c r="N184" i="10"/>
  <c r="K184" i="10"/>
  <c r="H184" i="10"/>
  <c r="E184" i="10"/>
  <c r="R7" i="1"/>
  <c r="R6" i="1"/>
  <c r="R164" i="13"/>
  <c r="R167" i="13"/>
  <c r="R168" i="13"/>
  <c r="R171" i="13"/>
  <c r="R173" i="13"/>
  <c r="R177" i="13"/>
  <c r="R191" i="13"/>
  <c r="R201" i="13"/>
  <c r="R200" i="13"/>
  <c r="R199" i="13"/>
  <c r="R198" i="13"/>
  <c r="R213" i="13"/>
  <c r="R217" i="13"/>
  <c r="R216" i="13"/>
  <c r="R215" i="13"/>
  <c r="R224" i="13"/>
  <c r="Q224" i="13"/>
  <c r="Q217" i="13"/>
  <c r="Q216" i="13"/>
  <c r="Q215" i="13"/>
  <c r="Q213" i="13"/>
  <c r="Q201" i="13"/>
  <c r="Q200" i="13"/>
  <c r="Q199" i="13"/>
  <c r="Q198" i="13"/>
  <c r="Q191" i="13"/>
  <c r="Q177" i="13"/>
  <c r="Q173" i="13"/>
  <c r="Q171" i="13"/>
  <c r="Q168" i="13"/>
  <c r="Q167" i="13"/>
  <c r="Q164" i="13"/>
  <c r="N224" i="13"/>
  <c r="K224" i="13"/>
  <c r="H224" i="13"/>
  <c r="E224" i="13"/>
  <c r="N217" i="13"/>
  <c r="N216" i="13"/>
  <c r="N215" i="13"/>
  <c r="K217" i="13"/>
  <c r="K216" i="13"/>
  <c r="K215" i="13"/>
  <c r="H217" i="13"/>
  <c r="H216" i="13"/>
  <c r="H215" i="13"/>
  <c r="E217" i="13"/>
  <c r="E216" i="13"/>
  <c r="E215" i="13"/>
  <c r="N213" i="13"/>
  <c r="K213" i="13"/>
  <c r="H213" i="13"/>
  <c r="E213" i="13"/>
  <c r="N201" i="13"/>
  <c r="N200" i="13"/>
  <c r="N199" i="13"/>
  <c r="N198" i="13"/>
  <c r="K201" i="13"/>
  <c r="K200" i="13"/>
  <c r="K199" i="13"/>
  <c r="K198" i="13"/>
  <c r="H201" i="13"/>
  <c r="H200" i="13"/>
  <c r="H199" i="13"/>
  <c r="H198" i="13"/>
  <c r="E201" i="13"/>
  <c r="E200" i="13"/>
  <c r="E199" i="13"/>
  <c r="E198" i="13"/>
  <c r="N191" i="13"/>
  <c r="K191" i="13"/>
  <c r="H191" i="13"/>
  <c r="E191" i="13"/>
  <c r="N177" i="13"/>
  <c r="K177" i="13"/>
  <c r="H177" i="13"/>
  <c r="E177" i="13"/>
  <c r="N173" i="13"/>
  <c r="K173" i="13"/>
  <c r="H173" i="13"/>
  <c r="E173" i="13"/>
  <c r="N171" i="13"/>
  <c r="K171" i="13"/>
  <c r="H171" i="13"/>
  <c r="E171" i="13"/>
  <c r="N168" i="13"/>
  <c r="N167" i="13"/>
  <c r="K168" i="13"/>
  <c r="K167" i="13"/>
  <c r="H168" i="13"/>
  <c r="H167" i="13"/>
  <c r="E168" i="13"/>
  <c r="E167" i="13"/>
  <c r="N164" i="13"/>
  <c r="K164" i="13"/>
  <c r="H164" i="13"/>
  <c r="E164" i="13"/>
  <c r="AB197" i="10"/>
  <c r="AB159" i="10"/>
  <c r="AB168" i="10"/>
  <c r="AB163" i="10"/>
  <c r="AB156" i="10"/>
  <c r="AB180" i="10"/>
  <c r="AB158" i="10"/>
  <c r="AB190" i="10"/>
  <c r="AB177" i="10"/>
  <c r="AB191" i="10"/>
  <c r="AB182" i="10"/>
  <c r="AB166" i="10"/>
  <c r="AB188" i="10"/>
  <c r="AB183" i="10"/>
  <c r="AB181" i="10"/>
  <c r="AB192" i="10"/>
  <c r="AB161" i="10"/>
  <c r="AA197" i="10"/>
  <c r="AA159" i="10"/>
  <c r="AA168" i="10"/>
  <c r="AA163" i="10"/>
  <c r="AA156" i="10"/>
  <c r="AA180" i="10"/>
  <c r="AA158" i="10"/>
  <c r="AA190" i="10"/>
  <c r="AA177" i="10"/>
  <c r="AA191" i="10"/>
  <c r="AA182" i="10"/>
  <c r="AA166" i="10"/>
  <c r="AA188" i="10"/>
  <c r="AA183" i="10"/>
  <c r="AA181" i="10"/>
  <c r="AA192" i="10"/>
  <c r="AA161" i="10"/>
  <c r="X197" i="10"/>
  <c r="X159" i="10"/>
  <c r="X168" i="10"/>
  <c r="X163" i="10"/>
  <c r="X156" i="10"/>
  <c r="X180" i="10"/>
  <c r="X158" i="10"/>
  <c r="X190" i="10"/>
  <c r="X177" i="10"/>
  <c r="X191" i="10"/>
  <c r="X182" i="10"/>
  <c r="X166" i="10"/>
  <c r="X188" i="10"/>
  <c r="X183" i="10"/>
  <c r="X181" i="10"/>
  <c r="X192" i="10"/>
  <c r="X161" i="10"/>
  <c r="U197" i="10"/>
  <c r="U159" i="10"/>
  <c r="U168" i="10"/>
  <c r="U163" i="10"/>
  <c r="U156" i="10"/>
  <c r="U180" i="10"/>
  <c r="U158" i="10"/>
  <c r="U190" i="10"/>
  <c r="U177" i="10"/>
  <c r="U191" i="10"/>
  <c r="U182" i="10"/>
  <c r="U166" i="10"/>
  <c r="U188" i="10"/>
  <c r="U183" i="10"/>
  <c r="U181" i="10"/>
  <c r="U192" i="10"/>
  <c r="U161" i="10"/>
  <c r="R197" i="10"/>
  <c r="R159" i="10"/>
  <c r="R168" i="10"/>
  <c r="R163" i="10"/>
  <c r="R156" i="10"/>
  <c r="R180" i="10"/>
  <c r="R158" i="10"/>
  <c r="R190" i="10"/>
  <c r="R177" i="10"/>
  <c r="R191" i="10"/>
  <c r="R182" i="10"/>
  <c r="R166" i="10"/>
  <c r="R188" i="10"/>
  <c r="R183" i="10"/>
  <c r="R181" i="10"/>
  <c r="R192" i="10"/>
  <c r="R161" i="10"/>
  <c r="N197" i="10"/>
  <c r="N159" i="10"/>
  <c r="N168" i="10"/>
  <c r="N163" i="10"/>
  <c r="N156" i="10"/>
  <c r="N180" i="10"/>
  <c r="N158" i="10"/>
  <c r="N190" i="10"/>
  <c r="N177" i="10"/>
  <c r="N191" i="10"/>
  <c r="N182" i="10"/>
  <c r="N166" i="10"/>
  <c r="N188" i="10"/>
  <c r="N183" i="10"/>
  <c r="N181" i="10"/>
  <c r="N192" i="10"/>
  <c r="N161" i="10"/>
  <c r="K197" i="10"/>
  <c r="K159" i="10"/>
  <c r="K168" i="10"/>
  <c r="K163" i="10"/>
  <c r="K156" i="10"/>
  <c r="K180" i="10"/>
  <c r="K158" i="10"/>
  <c r="K190" i="10"/>
  <c r="K177" i="10"/>
  <c r="K191" i="10"/>
  <c r="K182" i="10"/>
  <c r="K166" i="10"/>
  <c r="K188" i="10"/>
  <c r="K183" i="10"/>
  <c r="K181" i="10"/>
  <c r="K192" i="10"/>
  <c r="K161" i="10"/>
  <c r="H197" i="10"/>
  <c r="H159" i="10"/>
  <c r="H168" i="10"/>
  <c r="H163" i="10"/>
  <c r="H156" i="10"/>
  <c r="H180" i="10"/>
  <c r="H158" i="10"/>
  <c r="H190" i="10"/>
  <c r="H177" i="10"/>
  <c r="H191" i="10"/>
  <c r="H182" i="10"/>
  <c r="H166" i="10"/>
  <c r="H188" i="10"/>
  <c r="H183" i="10"/>
  <c r="H181" i="10"/>
  <c r="H192" i="10"/>
  <c r="H161" i="10"/>
  <c r="E197" i="10"/>
  <c r="E159" i="10"/>
  <c r="E168" i="10"/>
  <c r="E163" i="10"/>
  <c r="E156" i="10"/>
  <c r="E180" i="10"/>
  <c r="E158" i="10"/>
  <c r="E190" i="10"/>
  <c r="E177" i="10"/>
  <c r="E191" i="10"/>
  <c r="E182" i="10"/>
  <c r="E166" i="10"/>
  <c r="E188" i="10"/>
  <c r="E183" i="10"/>
  <c r="E181" i="10"/>
  <c r="E192" i="10"/>
  <c r="E161" i="10"/>
  <c r="E160" i="13"/>
  <c r="N192" i="13"/>
  <c r="R208" i="13"/>
  <c r="Q208" i="13"/>
  <c r="N208" i="13"/>
  <c r="K208" i="13"/>
  <c r="H208" i="13"/>
  <c r="E208" i="13"/>
  <c r="AB176" i="10"/>
  <c r="AA176" i="10"/>
  <c r="X176" i="10"/>
  <c r="U176" i="10"/>
  <c r="R176" i="10"/>
  <c r="N176" i="10"/>
  <c r="K176" i="10"/>
  <c r="H176" i="10"/>
  <c r="E176" i="10"/>
  <c r="R223" i="13"/>
  <c r="Q223" i="13"/>
  <c r="N223" i="13"/>
  <c r="K223" i="13"/>
  <c r="H223" i="13"/>
  <c r="E223" i="13"/>
  <c r="E150" i="10"/>
  <c r="H150" i="10"/>
  <c r="K150" i="10"/>
  <c r="N150" i="10"/>
  <c r="R150" i="10"/>
  <c r="U150" i="10"/>
  <c r="X150" i="10"/>
  <c r="AA150" i="10"/>
  <c r="AB150" i="10"/>
  <c r="E151" i="10"/>
  <c r="H151" i="10"/>
  <c r="K151" i="10"/>
  <c r="N151" i="10"/>
  <c r="R151" i="10"/>
  <c r="U151" i="10"/>
  <c r="X151" i="10"/>
  <c r="AA151" i="10"/>
  <c r="AB151" i="10"/>
  <c r="E152" i="10"/>
  <c r="H152" i="10"/>
  <c r="K152" i="10"/>
  <c r="N152" i="10"/>
  <c r="R152" i="10"/>
  <c r="U152" i="10"/>
  <c r="X152" i="10"/>
  <c r="AA152" i="10"/>
  <c r="AB152" i="10"/>
  <c r="E153" i="10"/>
  <c r="H153" i="10"/>
  <c r="K153" i="10"/>
  <c r="N153" i="10"/>
  <c r="R153" i="10"/>
  <c r="U153" i="10"/>
  <c r="X153" i="10"/>
  <c r="AA153" i="10"/>
  <c r="AB153" i="10"/>
  <c r="E154" i="10"/>
  <c r="H154" i="10"/>
  <c r="K154" i="10"/>
  <c r="N154" i="10"/>
  <c r="R154" i="10"/>
  <c r="U154" i="10"/>
  <c r="X154" i="10"/>
  <c r="AA154" i="10"/>
  <c r="AB154" i="10"/>
  <c r="E155" i="10"/>
  <c r="H155" i="10"/>
  <c r="K155" i="10"/>
  <c r="N155" i="10"/>
  <c r="R155" i="10"/>
  <c r="U155" i="10"/>
  <c r="X155" i="10"/>
  <c r="AA155" i="10"/>
  <c r="AB155" i="10"/>
  <c r="E157" i="10"/>
  <c r="H157" i="10"/>
  <c r="K157" i="10"/>
  <c r="N157" i="10"/>
  <c r="R157" i="10"/>
  <c r="U157" i="10"/>
  <c r="X157" i="10"/>
  <c r="AA157" i="10"/>
  <c r="AB157" i="10"/>
  <c r="E160" i="10"/>
  <c r="H160" i="10"/>
  <c r="K160" i="10"/>
  <c r="N160" i="10"/>
  <c r="R160" i="10"/>
  <c r="U160" i="10"/>
  <c r="X160" i="10"/>
  <c r="AA160" i="10"/>
  <c r="AB160" i="10"/>
  <c r="E162" i="10"/>
  <c r="H162" i="10"/>
  <c r="K162" i="10"/>
  <c r="N162" i="10"/>
  <c r="R162" i="10"/>
  <c r="U162" i="10"/>
  <c r="X162" i="10"/>
  <c r="AA162" i="10"/>
  <c r="AB162" i="10"/>
  <c r="E164" i="10"/>
  <c r="H164" i="10"/>
  <c r="K164" i="10"/>
  <c r="N164" i="10"/>
  <c r="R164" i="10"/>
  <c r="U164" i="10"/>
  <c r="X164" i="10"/>
  <c r="AA164" i="10"/>
  <c r="AB164" i="10"/>
  <c r="E165" i="10"/>
  <c r="H165" i="10"/>
  <c r="K165" i="10"/>
  <c r="N165" i="10"/>
  <c r="R165" i="10"/>
  <c r="U165" i="10"/>
  <c r="X165" i="10"/>
  <c r="AA165" i="10"/>
  <c r="AB165" i="10"/>
  <c r="E167" i="10"/>
  <c r="H167" i="10"/>
  <c r="K167" i="10"/>
  <c r="N167" i="10"/>
  <c r="R167" i="10"/>
  <c r="U167" i="10"/>
  <c r="X167" i="10"/>
  <c r="AA167" i="10"/>
  <c r="AB167" i="10"/>
  <c r="E169" i="10"/>
  <c r="H169" i="10"/>
  <c r="K169" i="10"/>
  <c r="N169" i="10"/>
  <c r="R169" i="10"/>
  <c r="U169" i="10"/>
  <c r="X169" i="10"/>
  <c r="AA169" i="10"/>
  <c r="AB169" i="10"/>
  <c r="E170" i="10"/>
  <c r="H170" i="10"/>
  <c r="K170" i="10"/>
  <c r="N170" i="10"/>
  <c r="R170" i="10"/>
  <c r="U170" i="10"/>
  <c r="X170" i="10"/>
  <c r="AA170" i="10"/>
  <c r="AB170" i="10"/>
  <c r="E171" i="10"/>
  <c r="H171" i="10"/>
  <c r="K171" i="10"/>
  <c r="N171" i="10"/>
  <c r="R171" i="10"/>
  <c r="U171" i="10"/>
  <c r="X171" i="10"/>
  <c r="AA171" i="10"/>
  <c r="AB171" i="10"/>
  <c r="E172" i="10"/>
  <c r="H172" i="10"/>
  <c r="K172" i="10"/>
  <c r="N172" i="10"/>
  <c r="R172" i="10"/>
  <c r="U172" i="10"/>
  <c r="X172" i="10"/>
  <c r="AA172" i="10"/>
  <c r="AB172" i="10"/>
  <c r="E173" i="10"/>
  <c r="H173" i="10"/>
  <c r="K173" i="10"/>
  <c r="N173" i="10"/>
  <c r="R173" i="10"/>
  <c r="U173" i="10"/>
  <c r="X173" i="10"/>
  <c r="AA173" i="10"/>
  <c r="AB173" i="10"/>
  <c r="E174" i="10"/>
  <c r="H174" i="10"/>
  <c r="K174" i="10"/>
  <c r="N174" i="10"/>
  <c r="R174" i="10"/>
  <c r="U174" i="10"/>
  <c r="X174" i="10"/>
  <c r="AA174" i="10"/>
  <c r="AB174" i="10"/>
  <c r="E175" i="10"/>
  <c r="H175" i="10"/>
  <c r="K175" i="10"/>
  <c r="N175" i="10"/>
  <c r="R175" i="10"/>
  <c r="U175" i="10"/>
  <c r="X175" i="10"/>
  <c r="AA175" i="10"/>
  <c r="AB175" i="10"/>
  <c r="E178" i="10"/>
  <c r="H178" i="10"/>
  <c r="K178" i="10"/>
  <c r="N178" i="10"/>
  <c r="R178" i="10"/>
  <c r="U178" i="10"/>
  <c r="X178" i="10"/>
  <c r="AA178" i="10"/>
  <c r="AB178" i="10"/>
  <c r="E179" i="10"/>
  <c r="H179" i="10"/>
  <c r="K179" i="10"/>
  <c r="N179" i="10"/>
  <c r="R179" i="10"/>
  <c r="U179" i="10"/>
  <c r="X179" i="10"/>
  <c r="AA179" i="10"/>
  <c r="AB179" i="10"/>
  <c r="E185" i="10"/>
  <c r="H185" i="10"/>
  <c r="K185" i="10"/>
  <c r="N185" i="10"/>
  <c r="R185" i="10"/>
  <c r="U185" i="10"/>
  <c r="X185" i="10"/>
  <c r="AA185" i="10"/>
  <c r="AB185" i="10"/>
  <c r="E186" i="10"/>
  <c r="H186" i="10"/>
  <c r="K186" i="10"/>
  <c r="N186" i="10"/>
  <c r="R186" i="10"/>
  <c r="U186" i="10"/>
  <c r="X186" i="10"/>
  <c r="AA186" i="10"/>
  <c r="AB186" i="10"/>
  <c r="E187" i="10"/>
  <c r="H187" i="10"/>
  <c r="K187" i="10"/>
  <c r="N187" i="10"/>
  <c r="R187" i="10"/>
  <c r="U187" i="10"/>
  <c r="X187" i="10"/>
  <c r="AA187" i="10"/>
  <c r="AB187" i="10"/>
  <c r="E189" i="10"/>
  <c r="H189" i="10"/>
  <c r="K189" i="10"/>
  <c r="N189" i="10"/>
  <c r="R189" i="10"/>
  <c r="U189" i="10"/>
  <c r="X189" i="10"/>
  <c r="AA189" i="10"/>
  <c r="AB189" i="10"/>
  <c r="E193" i="10"/>
  <c r="H193" i="10"/>
  <c r="K193" i="10"/>
  <c r="N193" i="10"/>
  <c r="R193" i="10"/>
  <c r="U193" i="10"/>
  <c r="X193" i="10"/>
  <c r="AA193" i="10"/>
  <c r="AB193" i="10"/>
  <c r="E194" i="10"/>
  <c r="H194" i="10"/>
  <c r="K194" i="10"/>
  <c r="N194" i="10"/>
  <c r="R194" i="10"/>
  <c r="U194" i="10"/>
  <c r="X194" i="10"/>
  <c r="AA194" i="10"/>
  <c r="AB194" i="10"/>
  <c r="E195" i="10"/>
  <c r="H195" i="10"/>
  <c r="K195" i="10"/>
  <c r="N195" i="10"/>
  <c r="R195" i="10"/>
  <c r="U195" i="10"/>
  <c r="X195" i="10"/>
  <c r="AA195" i="10"/>
  <c r="AB195" i="10"/>
  <c r="E196" i="10"/>
  <c r="H196" i="10"/>
  <c r="K196" i="10"/>
  <c r="N196" i="10"/>
  <c r="R196" i="10"/>
  <c r="U196" i="10"/>
  <c r="X196" i="10"/>
  <c r="AA196" i="10"/>
  <c r="AB196" i="10"/>
  <c r="E198" i="10"/>
  <c r="H198" i="10"/>
  <c r="K198" i="10"/>
  <c r="N198" i="10"/>
  <c r="R198" i="10"/>
  <c r="U198" i="10"/>
  <c r="X198" i="10"/>
  <c r="AA198" i="10"/>
  <c r="AB198" i="10"/>
  <c r="E199" i="10"/>
  <c r="H199" i="10"/>
  <c r="K199" i="10"/>
  <c r="N199" i="10"/>
  <c r="R199" i="10"/>
  <c r="U199" i="10"/>
  <c r="X199" i="10"/>
  <c r="AA199" i="10"/>
  <c r="AB199" i="10"/>
  <c r="R190" i="13"/>
  <c r="R197" i="13"/>
  <c r="R225" i="13"/>
  <c r="E197" i="13"/>
  <c r="H197" i="13"/>
  <c r="K197" i="13"/>
  <c r="N197" i="13"/>
  <c r="Q197" i="13"/>
  <c r="Q179" i="13"/>
  <c r="Q190" i="13"/>
  <c r="N190" i="13"/>
  <c r="K190" i="13"/>
  <c r="H190" i="13"/>
  <c r="E190" i="13"/>
  <c r="K181" i="13"/>
  <c r="Q165" i="13"/>
  <c r="K154" i="13"/>
  <c r="N154" i="13"/>
  <c r="K155" i="13"/>
  <c r="N155" i="13"/>
  <c r="K156" i="13"/>
  <c r="N156" i="13"/>
  <c r="K157" i="13"/>
  <c r="N157" i="13"/>
  <c r="K158" i="13"/>
  <c r="N158" i="13"/>
  <c r="K159" i="13"/>
  <c r="N159" i="13"/>
  <c r="K160" i="13"/>
  <c r="N160" i="13"/>
  <c r="K161" i="13"/>
  <c r="N161" i="13"/>
  <c r="K162" i="13"/>
  <c r="N162" i="13"/>
  <c r="K163" i="13"/>
  <c r="N163" i="13"/>
  <c r="K165" i="13"/>
  <c r="N165" i="13"/>
  <c r="K166" i="13"/>
  <c r="N166" i="13"/>
  <c r="K169" i="13"/>
  <c r="N169" i="13"/>
  <c r="K170" i="13"/>
  <c r="N170" i="13"/>
  <c r="K172" i="13"/>
  <c r="N172" i="13"/>
  <c r="K174" i="13"/>
  <c r="N174" i="13"/>
  <c r="K175" i="13"/>
  <c r="N175" i="13"/>
  <c r="R154" i="13"/>
  <c r="R178" i="13"/>
  <c r="Q178" i="13"/>
  <c r="N178" i="13"/>
  <c r="K178" i="13"/>
  <c r="H178" i="13"/>
  <c r="E178" i="13"/>
  <c r="E162" i="13"/>
  <c r="H162" i="13"/>
  <c r="Q162" i="13"/>
  <c r="R162" i="13"/>
  <c r="R166" i="13"/>
  <c r="Q166" i="13"/>
  <c r="H212" i="13"/>
  <c r="H166" i="13"/>
  <c r="E152" i="13"/>
  <c r="R210" i="13"/>
  <c r="Q210" i="13"/>
  <c r="N210" i="13"/>
  <c r="K210" i="13"/>
  <c r="H210" i="13"/>
  <c r="E166" i="13"/>
  <c r="E210" i="13"/>
  <c r="R153" i="13"/>
  <c r="Q153" i="13"/>
  <c r="N153" i="13"/>
  <c r="K153" i="13"/>
  <c r="H153" i="13"/>
  <c r="E153" i="13"/>
  <c r="R188" i="13"/>
  <c r="Q188" i="13"/>
  <c r="N188" i="13"/>
  <c r="K188" i="13"/>
  <c r="H188" i="13"/>
  <c r="E188" i="13"/>
  <c r="R175" i="13"/>
  <c r="Q175" i="13"/>
  <c r="H175" i="13"/>
  <c r="E175" i="13"/>
  <c r="N196" i="13"/>
  <c r="K196" i="13"/>
  <c r="H196" i="13"/>
  <c r="N205" i="13"/>
  <c r="K205" i="13"/>
  <c r="H205" i="13"/>
  <c r="R205" i="13"/>
  <c r="R196" i="13"/>
  <c r="Q205" i="13"/>
  <c r="Q196" i="13"/>
  <c r="E196" i="13"/>
  <c r="E205" i="13"/>
  <c r="R227" i="13"/>
  <c r="R226" i="13"/>
  <c r="R222" i="13"/>
  <c r="R221" i="13"/>
  <c r="R220" i="13"/>
  <c r="R219" i="13"/>
  <c r="R218" i="13"/>
  <c r="R214" i="13"/>
  <c r="R212" i="13"/>
  <c r="R211" i="13"/>
  <c r="R209" i="13"/>
  <c r="R207" i="13"/>
  <c r="R204" i="13"/>
  <c r="R206" i="13"/>
  <c r="R202" i="13"/>
  <c r="R195" i="13"/>
  <c r="R194" i="13"/>
  <c r="R193" i="13"/>
  <c r="R192" i="13"/>
  <c r="R189" i="13"/>
  <c r="R187" i="13"/>
  <c r="R186" i="13"/>
  <c r="R185" i="13"/>
  <c r="R184" i="13"/>
  <c r="R183" i="13"/>
  <c r="R182" i="13"/>
  <c r="R181" i="13"/>
  <c r="R180" i="13"/>
  <c r="R179" i="13"/>
  <c r="R176" i="13"/>
  <c r="R174" i="13"/>
  <c r="R172" i="13"/>
  <c r="R170" i="13"/>
  <c r="R169" i="13"/>
  <c r="R165" i="13"/>
  <c r="R163" i="13"/>
  <c r="R161" i="13"/>
  <c r="R160" i="13"/>
  <c r="R159" i="13"/>
  <c r="R158" i="13"/>
  <c r="R157" i="13"/>
  <c r="R156" i="13"/>
  <c r="R155" i="13"/>
  <c r="R152" i="13"/>
  <c r="R151" i="13"/>
  <c r="R150" i="13"/>
  <c r="H152" i="13"/>
  <c r="Q206" i="13"/>
  <c r="N206" i="13"/>
  <c r="K206" i="13"/>
  <c r="H206" i="13"/>
  <c r="E206" i="13"/>
  <c r="H192" i="13"/>
  <c r="Q189" i="13"/>
  <c r="N189" i="13"/>
  <c r="K189" i="13"/>
  <c r="H189" i="13"/>
  <c r="K152" i="13"/>
  <c r="N152" i="13"/>
  <c r="Q152" i="13"/>
  <c r="Q176" i="13"/>
  <c r="Q170" i="13"/>
  <c r="H170" i="13"/>
  <c r="N176" i="13"/>
  <c r="K176" i="13"/>
  <c r="H176" i="13"/>
  <c r="E176" i="13"/>
  <c r="E189" i="13"/>
  <c r="Q192" i="13"/>
  <c r="K192" i="13"/>
  <c r="E192" i="13"/>
  <c r="E187" i="13"/>
  <c r="E170" i="13"/>
  <c r="E150" i="13"/>
  <c r="H150" i="13"/>
  <c r="K150" i="13"/>
  <c r="N150" i="13"/>
  <c r="Q150" i="13"/>
  <c r="E151" i="13"/>
  <c r="H151" i="13"/>
  <c r="K151" i="13"/>
  <c r="N151" i="13"/>
  <c r="Q151" i="13"/>
  <c r="E154" i="13"/>
  <c r="H154" i="13"/>
  <c r="Q154" i="13"/>
  <c r="E155" i="13"/>
  <c r="H155" i="13"/>
  <c r="Q155" i="13"/>
  <c r="E156" i="13"/>
  <c r="H156" i="13"/>
  <c r="Q156" i="13"/>
  <c r="E157" i="13"/>
  <c r="H157" i="13"/>
  <c r="Q157" i="13"/>
  <c r="E158" i="13"/>
  <c r="H158" i="13"/>
  <c r="Q158" i="13"/>
  <c r="E159" i="13"/>
  <c r="H159" i="13"/>
  <c r="Q159" i="13"/>
  <c r="H160" i="13"/>
  <c r="Q160" i="13"/>
  <c r="E161" i="13"/>
  <c r="H161" i="13"/>
  <c r="Q161" i="13"/>
  <c r="E163" i="13"/>
  <c r="H163" i="13"/>
  <c r="Q163" i="13"/>
  <c r="E165" i="13"/>
  <c r="H165" i="13"/>
  <c r="E169" i="13"/>
  <c r="H169" i="13"/>
  <c r="Q169" i="13"/>
  <c r="E172" i="13"/>
  <c r="H172" i="13"/>
  <c r="Q172" i="13"/>
  <c r="E174" i="13"/>
  <c r="H174" i="13"/>
  <c r="Q174" i="13"/>
  <c r="E179" i="13"/>
  <c r="H179" i="13"/>
  <c r="K179" i="13"/>
  <c r="N179" i="13"/>
  <c r="E180" i="13"/>
  <c r="H180" i="13"/>
  <c r="K180" i="13"/>
  <c r="N180" i="13"/>
  <c r="Q180" i="13"/>
  <c r="E181" i="13"/>
  <c r="H181" i="13"/>
  <c r="N181" i="13"/>
  <c r="Q181" i="13"/>
  <c r="E182" i="13"/>
  <c r="H182" i="13"/>
  <c r="K182" i="13"/>
  <c r="N182" i="13"/>
  <c r="Q182" i="13"/>
  <c r="E183" i="13"/>
  <c r="H183" i="13"/>
  <c r="K183" i="13"/>
  <c r="N183" i="13"/>
  <c r="Q183" i="13"/>
  <c r="E184" i="13"/>
  <c r="H184" i="13"/>
  <c r="K184" i="13"/>
  <c r="N184" i="13"/>
  <c r="Q184" i="13"/>
  <c r="E185" i="13"/>
  <c r="H185" i="13"/>
  <c r="K185" i="13"/>
  <c r="N185" i="13"/>
  <c r="Q185" i="13"/>
  <c r="E186" i="13"/>
  <c r="H186" i="13"/>
  <c r="K186" i="13"/>
  <c r="N186" i="13"/>
  <c r="Q186" i="13"/>
  <c r="H187" i="13"/>
  <c r="K187" i="13"/>
  <c r="N187" i="13"/>
  <c r="Q187" i="13"/>
  <c r="E193" i="13"/>
  <c r="H193" i="13"/>
  <c r="K193" i="13"/>
  <c r="N193" i="13"/>
  <c r="Q193" i="13"/>
  <c r="E194" i="13"/>
  <c r="H194" i="13"/>
  <c r="N194" i="13"/>
  <c r="Q194" i="13"/>
  <c r="E195" i="13"/>
  <c r="H195" i="13"/>
  <c r="K195" i="13"/>
  <c r="N195" i="13"/>
  <c r="Q195" i="13"/>
  <c r="E202" i="13"/>
  <c r="H202" i="13"/>
  <c r="K202" i="13"/>
  <c r="N202" i="13"/>
  <c r="Q202" i="13"/>
  <c r="E204" i="13"/>
  <c r="H204" i="13"/>
  <c r="K204" i="13"/>
  <c r="N204" i="13"/>
  <c r="Q204" i="13"/>
  <c r="E207" i="13"/>
  <c r="H207" i="13"/>
  <c r="K207" i="13"/>
  <c r="N207" i="13"/>
  <c r="Q207" i="13"/>
  <c r="E209" i="13"/>
  <c r="H209" i="13"/>
  <c r="K209" i="13"/>
  <c r="N209" i="13"/>
  <c r="Q209" i="13"/>
  <c r="E211" i="13"/>
  <c r="H211" i="13"/>
  <c r="K211" i="13"/>
  <c r="N211" i="13"/>
  <c r="Q211" i="13"/>
  <c r="E212" i="13"/>
  <c r="K212" i="13"/>
  <c r="N212" i="13"/>
  <c r="Q212" i="13"/>
  <c r="E214" i="13"/>
  <c r="H214" i="13"/>
  <c r="K214" i="13"/>
  <c r="N214" i="13"/>
  <c r="Q214" i="13"/>
  <c r="E218" i="13"/>
  <c r="H218" i="13"/>
  <c r="K218" i="13"/>
  <c r="N218" i="13"/>
  <c r="Q218" i="13"/>
  <c r="E219" i="13"/>
  <c r="H219" i="13"/>
  <c r="K219" i="13"/>
  <c r="N219" i="13"/>
  <c r="Q219" i="13"/>
  <c r="E220" i="13"/>
  <c r="H220" i="13"/>
  <c r="K220" i="13"/>
  <c r="N220" i="13"/>
  <c r="Q220" i="13"/>
  <c r="E221" i="13"/>
  <c r="H221" i="13"/>
  <c r="K221" i="13"/>
  <c r="N221" i="13"/>
  <c r="Q221" i="13"/>
  <c r="E222" i="13"/>
  <c r="H222" i="13"/>
  <c r="K222" i="13"/>
  <c r="N222" i="13"/>
  <c r="Q222" i="13"/>
  <c r="E225" i="13"/>
  <c r="H225" i="13"/>
  <c r="K225" i="13"/>
  <c r="N225" i="13"/>
  <c r="Q225" i="13"/>
  <c r="E226" i="13"/>
  <c r="H226" i="13"/>
  <c r="K226" i="13"/>
  <c r="N226" i="13"/>
  <c r="Q226" i="13"/>
  <c r="E227" i="13"/>
  <c r="H227" i="13"/>
  <c r="K227" i="13"/>
  <c r="N227" i="13"/>
  <c r="Q227" i="13"/>
</calcChain>
</file>

<file path=xl/sharedStrings.xml><?xml version="1.0" encoding="utf-8"?>
<sst xmlns="http://schemas.openxmlformats.org/spreadsheetml/2006/main" count="1483" uniqueCount="444">
  <si>
    <t>(winnaar)</t>
  </si>
  <si>
    <t>Tijd</t>
  </si>
  <si>
    <t>caramb</t>
  </si>
  <si>
    <t>Naam</t>
  </si>
  <si>
    <t>8-5-3</t>
  </si>
  <si>
    <t>30-12-6</t>
  </si>
  <si>
    <t>14-6-4</t>
  </si>
  <si>
    <t>18-7-4</t>
  </si>
  <si>
    <t>22-8-5</t>
  </si>
  <si>
    <t>Adams. Hans</t>
  </si>
  <si>
    <t>Arts. Wiet</t>
  </si>
  <si>
    <t>Bardoel. Harold</t>
  </si>
  <si>
    <t>Bardoel. Toon</t>
  </si>
  <si>
    <t>Halen, Paul van</t>
  </si>
  <si>
    <t>Heuvel. v/d Gijs</t>
  </si>
  <si>
    <t>Kuppeveld.  van Henk</t>
  </si>
  <si>
    <t xml:space="preserve">Kuppeveld. van George </t>
  </si>
  <si>
    <t>Rijssemus. Irene</t>
  </si>
  <si>
    <t>Thoonen. Jo</t>
  </si>
  <si>
    <t>Verhaaren. Jan</t>
  </si>
  <si>
    <t>Verhaaren. Piet</t>
  </si>
  <si>
    <t>Wit. de Tonnie</t>
  </si>
  <si>
    <t>Peters. Koos</t>
  </si>
  <si>
    <t>Haren. van Chiel</t>
  </si>
  <si>
    <t>Driesten. van Frans</t>
  </si>
  <si>
    <t>Dibbets. Ray</t>
  </si>
  <si>
    <t>Bergh. v/d Marielle</t>
  </si>
  <si>
    <t>Bommel. van Peter</t>
  </si>
  <si>
    <t>Bommel. van Harry</t>
  </si>
  <si>
    <t>Schneider. Jan</t>
  </si>
  <si>
    <t>Vissers. Wim</t>
  </si>
  <si>
    <t>Derkx Henk</t>
  </si>
  <si>
    <t>%</t>
  </si>
  <si>
    <t>gema</t>
  </si>
  <si>
    <t>beurt</t>
  </si>
  <si>
    <t>Ven, Tiny van de</t>
  </si>
  <si>
    <t>Smits, Wim</t>
  </si>
  <si>
    <t>Zetten, Marco van</t>
  </si>
  <si>
    <t>Habraken. Jeannette</t>
  </si>
  <si>
    <t>Broeksteeg. Jan</t>
  </si>
  <si>
    <t>Ermers. Maurice</t>
  </si>
  <si>
    <t>Elzen. Vd Martien</t>
  </si>
  <si>
    <t>Grotenhuis. Marcel</t>
  </si>
  <si>
    <t>1e ronde</t>
  </si>
  <si>
    <t>verliezersronde</t>
  </si>
  <si>
    <t>2e ronde</t>
  </si>
  <si>
    <t>3e ronde</t>
  </si>
  <si>
    <t>laatste 16</t>
  </si>
  <si>
    <t>car</t>
  </si>
  <si>
    <t>beurten</t>
  </si>
  <si>
    <t>moy</t>
  </si>
  <si>
    <t>toernooigemiddelde</t>
  </si>
  <si>
    <t>19.30 uur</t>
  </si>
  <si>
    <t>Adams, Leo</t>
  </si>
  <si>
    <t>Adriaans. Loek</t>
  </si>
  <si>
    <t>Derksen, Theo</t>
  </si>
  <si>
    <t>Ekstijn, Toon</t>
  </si>
  <si>
    <t>Hoogen. v/d Eric</t>
  </si>
  <si>
    <t xml:space="preserve">Verhaaren. Mart </t>
  </si>
  <si>
    <t>maken</t>
  </si>
  <si>
    <t>150-40-10</t>
  </si>
  <si>
    <t>Bardoel. Paul</t>
  </si>
  <si>
    <t>Dunk, Jan</t>
  </si>
  <si>
    <t>Greeff. de Harrie</t>
  </si>
  <si>
    <t>Haren, van Piet</t>
  </si>
  <si>
    <t>Joosten, Annabel</t>
  </si>
  <si>
    <t>Peters, Wesley</t>
  </si>
  <si>
    <t>Posthumus, Hans</t>
  </si>
  <si>
    <t>Sessink, Jacco</t>
  </si>
  <si>
    <t>2.1</t>
  </si>
  <si>
    <t>allr moy</t>
  </si>
  <si>
    <t>moyenne</t>
  </si>
  <si>
    <t>libre</t>
  </si>
  <si>
    <t>Aarle. van Helene</t>
  </si>
  <si>
    <t>Bardoel. Tiny</t>
  </si>
  <si>
    <t>Berg. vd Henk</t>
  </si>
  <si>
    <t>??</t>
  </si>
  <si>
    <t>Boxel. Van Lies</t>
  </si>
  <si>
    <t>1.7</t>
  </si>
  <si>
    <t>Burgt. v/d Noud</t>
  </si>
  <si>
    <t xml:space="preserve">Haren. van Piet </t>
  </si>
  <si>
    <t>kuppeveld. Van Iwan</t>
  </si>
  <si>
    <t>Orth, Peter</t>
  </si>
  <si>
    <t xml:space="preserve">Verhaaren. Martien </t>
  </si>
  <si>
    <t>Wijdeven. Hans</t>
  </si>
  <si>
    <t>1.2</t>
  </si>
  <si>
    <t>Tonny (café eigenwijs)</t>
  </si>
  <si>
    <t>1e wedstr</t>
  </si>
  <si>
    <t>2e wedstr</t>
  </si>
  <si>
    <t>3e wedstr</t>
  </si>
  <si>
    <t>4e wedst</t>
  </si>
  <si>
    <t>5e wedstr</t>
  </si>
  <si>
    <t>Burgt, vd Noud</t>
  </si>
  <si>
    <t>Kroon, Gerard</t>
  </si>
  <si>
    <t>Eekelen v Dion</t>
  </si>
  <si>
    <t>Eekelen, v Dion</t>
  </si>
  <si>
    <t>Laar, vd Adrie</t>
  </si>
  <si>
    <t>Hoogen, vd Eric</t>
  </si>
  <si>
    <t>Adriaans, Loek</t>
  </si>
  <si>
    <t>Kansel, Thei</t>
  </si>
  <si>
    <t>Percentage verliezer</t>
  </si>
  <si>
    <t>eff perc</t>
  </si>
  <si>
    <t>Laar, vd Corry</t>
  </si>
  <si>
    <t>Willemsen, Jo</t>
  </si>
  <si>
    <t>Wit, de Tonnie</t>
  </si>
  <si>
    <t>Siebers, Harrie</t>
  </si>
  <si>
    <t>0.96</t>
  </si>
  <si>
    <t>0.89</t>
  </si>
  <si>
    <t>Broek, Jos van den</t>
  </si>
  <si>
    <t>Lamers, Theo</t>
  </si>
  <si>
    <t>De Vente Gregor</t>
  </si>
  <si>
    <t>Venrooy, Nico van</t>
  </si>
  <si>
    <t>Lelieveld, Boyd</t>
  </si>
  <si>
    <t>Mulder, Gert</t>
  </si>
  <si>
    <t>Uyen, Lino</t>
  </si>
  <si>
    <t>Eggenhuizen, John</t>
  </si>
  <si>
    <t>Leurs, Andre</t>
  </si>
  <si>
    <t>Doop, Tineke den</t>
  </si>
  <si>
    <t>Venrooy, Jeroen van</t>
  </si>
  <si>
    <t>Kempen, Ed van</t>
  </si>
  <si>
    <t>Venrooy, Marc van</t>
  </si>
  <si>
    <t>Grotenhuis, Marcel</t>
  </si>
  <si>
    <t>Danner, Matt</t>
  </si>
  <si>
    <t>Wit, Louis de</t>
  </si>
  <si>
    <t>Dang, Serge</t>
  </si>
  <si>
    <t>tegen</t>
  </si>
  <si>
    <t>Peters, Frank</t>
  </si>
  <si>
    <t>0.58</t>
  </si>
  <si>
    <t>Kwartfinale</t>
  </si>
  <si>
    <t>Halve finale</t>
  </si>
  <si>
    <t>Finale</t>
  </si>
  <si>
    <t>Plaats 1 t/m 4</t>
  </si>
  <si>
    <t>21.00 uur</t>
  </si>
  <si>
    <t>20.15 uur</t>
  </si>
  <si>
    <t>21.45 uur</t>
  </si>
  <si>
    <t>22.30 uur</t>
  </si>
  <si>
    <t>gemaakt</t>
  </si>
  <si>
    <t>DEELNEMERS ALLROUNDTOERNOOI 2015</t>
  </si>
  <si>
    <t>ONDERSTAAND  IS VAN ALLROUND 2015</t>
  </si>
  <si>
    <t>ONDERSTAAND IS VAN ALLROUND 2015</t>
  </si>
  <si>
    <t>Naam speler</t>
  </si>
  <si>
    <t>te maken</t>
  </si>
  <si>
    <t>na verhoging</t>
  </si>
  <si>
    <t>TOERNOOIMOYENNE</t>
  </si>
  <si>
    <t>e-mail</t>
  </si>
  <si>
    <t>tel.nr.</t>
  </si>
  <si>
    <t>van.bommel@home.nl</t>
  </si>
  <si>
    <t>06-24830530</t>
  </si>
  <si>
    <t>06-50427594</t>
  </si>
  <si>
    <t>06-14529545</t>
  </si>
  <si>
    <t>06-42593220</t>
  </si>
  <si>
    <t>06-53406482</t>
  </si>
  <si>
    <t>06-41475747</t>
  </si>
  <si>
    <t>speelt liefst op zelfde avond als Jeroen</t>
  </si>
  <si>
    <t>speelt liefst op zelfde avond als Mark</t>
  </si>
  <si>
    <t>a.j.adams@home.nl</t>
  </si>
  <si>
    <t>Inschr.gld</t>
  </si>
  <si>
    <t>Opmerkingen</t>
  </si>
  <si>
    <t>10-5-3</t>
  </si>
  <si>
    <t>06-27264377</t>
  </si>
  <si>
    <t>chielvanharen@ziggo.nl</t>
  </si>
  <si>
    <t>06-51591066</t>
  </si>
  <si>
    <t>wesley_grave@hotmail.com</t>
  </si>
  <si>
    <t>06-29605688</t>
  </si>
  <si>
    <t>jeannettehabraken@gmail.com</t>
  </si>
  <si>
    <t>06-25508798</t>
  </si>
  <si>
    <t>3B</t>
  </si>
  <si>
    <t>ja</t>
  </si>
  <si>
    <t>nee</t>
  </si>
  <si>
    <t>W'app</t>
  </si>
  <si>
    <t>naam</t>
  </si>
  <si>
    <t>caramb.</t>
  </si>
  <si>
    <t>5361bb20@hetnet.nl</t>
  </si>
  <si>
    <t>06-30911097</t>
  </si>
  <si>
    <t>annobmw@cs.com</t>
  </si>
  <si>
    <t>06-53180821</t>
  </si>
  <si>
    <t>0.504</t>
  </si>
  <si>
    <t xml:space="preserve">ed.van.kempen@home.nl </t>
  </si>
  <si>
    <t>theokansel@ziggo.nl</t>
  </si>
  <si>
    <t>mj.verhaaren@tele2.nl</t>
  </si>
  <si>
    <t>06-41916091</t>
  </si>
  <si>
    <t>|</t>
  </si>
  <si>
    <t>Haren, Chiel van</t>
  </si>
  <si>
    <t>Adams, Hans</t>
  </si>
  <si>
    <t>Verhaaren, Jan</t>
  </si>
  <si>
    <t>Habraken, Jeannette</t>
  </si>
  <si>
    <t>Venrooij, Jeroen van</t>
  </si>
  <si>
    <t>Verhaaren, Martien</t>
  </si>
  <si>
    <t>Burgt, Noud van der</t>
  </si>
  <si>
    <t>Bommel, Peter van</t>
  </si>
  <si>
    <t>Kolom1</t>
  </si>
  <si>
    <r>
      <t>moy</t>
    </r>
    <r>
      <rPr>
        <sz val="12"/>
        <color rgb="FF0070C0"/>
        <rFont val="Calibri (Hoofdtekst)"/>
      </rPr>
      <t>4</t>
    </r>
  </si>
  <si>
    <r>
      <t>car</t>
    </r>
    <r>
      <rPr>
        <sz val="12"/>
        <color rgb="FF0070C0"/>
        <rFont val="Calibri (Hoofdtekst)"/>
      </rPr>
      <t>2</t>
    </r>
  </si>
  <si>
    <r>
      <t>beurten</t>
    </r>
    <r>
      <rPr>
        <sz val="12"/>
        <color rgb="FF0070C0"/>
        <rFont val="Calibri (Hoofdtekst)"/>
      </rPr>
      <t>3</t>
    </r>
  </si>
  <si>
    <r>
      <t>car</t>
    </r>
    <r>
      <rPr>
        <sz val="12"/>
        <color rgb="FF0070C0"/>
        <rFont val="Calibri (Hoofdtekst)"/>
      </rPr>
      <t>5</t>
    </r>
  </si>
  <si>
    <r>
      <t>beurten</t>
    </r>
    <r>
      <rPr>
        <sz val="12"/>
        <color rgb="FF0070C0"/>
        <rFont val="Calibri (Hoofdtekst)"/>
      </rPr>
      <t>6</t>
    </r>
  </si>
  <si>
    <r>
      <t>moy</t>
    </r>
    <r>
      <rPr>
        <sz val="12"/>
        <color rgb="FF0070C0"/>
        <rFont val="Calibri (Hoofdtekst)"/>
      </rPr>
      <t>7</t>
    </r>
  </si>
  <si>
    <r>
      <t>car</t>
    </r>
    <r>
      <rPr>
        <sz val="12"/>
        <color rgb="FF0070C0"/>
        <rFont val="Calibri (Hoofdtekst)"/>
      </rPr>
      <t>8</t>
    </r>
  </si>
  <si>
    <r>
      <t>beurten</t>
    </r>
    <r>
      <rPr>
        <sz val="12"/>
        <color rgb="FF0070C0"/>
        <rFont val="Calibri (Hoofdtekst)"/>
      </rPr>
      <t>9</t>
    </r>
  </si>
  <si>
    <r>
      <t>moy</t>
    </r>
    <r>
      <rPr>
        <sz val="12"/>
        <color rgb="FF0070C0"/>
        <rFont val="Calibri (Hoofdtekst)"/>
      </rPr>
      <t>10</t>
    </r>
  </si>
  <si>
    <r>
      <t>car</t>
    </r>
    <r>
      <rPr>
        <sz val="12"/>
        <color rgb="FF0070C0"/>
        <rFont val="Calibri (Hoofdtekst)"/>
      </rPr>
      <t>11</t>
    </r>
  </si>
  <si>
    <r>
      <t>beurten</t>
    </r>
    <r>
      <rPr>
        <sz val="12"/>
        <color rgb="FF0070C0"/>
        <rFont val="Calibri (Hoofdtekst)"/>
      </rPr>
      <t>12</t>
    </r>
  </si>
  <si>
    <r>
      <t>moy</t>
    </r>
    <r>
      <rPr>
        <sz val="12"/>
        <color rgb="FF0070C0"/>
        <rFont val="Calibri (Hoofdtekst)"/>
      </rPr>
      <t>13</t>
    </r>
  </si>
  <si>
    <r>
      <t>car</t>
    </r>
    <r>
      <rPr>
        <sz val="12"/>
        <color rgb="FF0070C0"/>
        <rFont val="Calibri (Hoofdtekst)"/>
      </rPr>
      <t>14</t>
    </r>
  </si>
  <si>
    <r>
      <t>beurten</t>
    </r>
    <r>
      <rPr>
        <sz val="12"/>
        <color rgb="FF0070C0"/>
        <rFont val="Calibri (Hoofdtekst)"/>
      </rPr>
      <t>15</t>
    </r>
  </si>
  <si>
    <r>
      <t>moy</t>
    </r>
    <r>
      <rPr>
        <sz val="12"/>
        <color rgb="FF0070C0"/>
        <rFont val="Calibri (Hoofdtekst)"/>
      </rPr>
      <t>16</t>
    </r>
  </si>
  <si>
    <r>
      <t>car</t>
    </r>
    <r>
      <rPr>
        <sz val="12"/>
        <color rgb="FF0070C0"/>
        <rFont val="Calibri (Hoofdtekst)"/>
      </rPr>
      <t>17</t>
    </r>
  </si>
  <si>
    <r>
      <t>beurten</t>
    </r>
    <r>
      <rPr>
        <sz val="12"/>
        <color rgb="FF0070C0"/>
        <rFont val="Calibri (Hoofdtekst)"/>
      </rPr>
      <t>18</t>
    </r>
  </si>
  <si>
    <r>
      <t>moy</t>
    </r>
    <r>
      <rPr>
        <sz val="12"/>
        <color rgb="FF0070C0"/>
        <rFont val="Calibri (Hoofdtekst)"/>
      </rPr>
      <t>19</t>
    </r>
  </si>
  <si>
    <r>
      <t>car</t>
    </r>
    <r>
      <rPr>
        <sz val="12"/>
        <color rgb="FF0070C0"/>
        <rFont val="Calibri (Hoofdtekst)"/>
      </rPr>
      <t>20</t>
    </r>
  </si>
  <si>
    <r>
      <t>beurten</t>
    </r>
    <r>
      <rPr>
        <sz val="12"/>
        <color rgb="FF0070C0"/>
        <rFont val="Calibri (Hoofdtekst)"/>
      </rPr>
      <t>21</t>
    </r>
  </si>
  <si>
    <r>
      <t>moy</t>
    </r>
    <r>
      <rPr>
        <sz val="12"/>
        <color rgb="FF0070C0"/>
        <rFont val="Calibri (Hoofdtekst)"/>
      </rPr>
      <t>22</t>
    </r>
  </si>
  <si>
    <r>
      <t>Kolom</t>
    </r>
    <r>
      <rPr>
        <sz val="12"/>
        <color rgb="FF0070C0"/>
        <rFont val="Calibri (Hoofdtekst)"/>
      </rPr>
      <t>23</t>
    </r>
  </si>
  <si>
    <r>
      <t>Kolom</t>
    </r>
    <r>
      <rPr>
        <sz val="12"/>
        <color rgb="FF0070C0"/>
        <rFont val="Calibri (Hoofdtekst)"/>
      </rPr>
      <t>24</t>
    </r>
  </si>
  <si>
    <t>Venrooij, Mark van</t>
  </si>
  <si>
    <t>thj.derksen@home.nl</t>
  </si>
  <si>
    <t>06-15201776</t>
  </si>
  <si>
    <t>100-34-10</t>
  </si>
  <si>
    <t>dionvaneekelen@hotmail.com</t>
  </si>
  <si>
    <t>06-16158484</t>
  </si>
  <si>
    <t>26-10-6</t>
  </si>
  <si>
    <t>Eekelen, Dion van</t>
  </si>
  <si>
    <t>loek.adriaans@home.nl</t>
  </si>
  <si>
    <t>06-22804736</t>
  </si>
  <si>
    <t>Heuvel, Gijs van den</t>
  </si>
  <si>
    <t>06-24288915</t>
  </si>
  <si>
    <t>Kan niet tijdens TT Assen - als het kan partijen vroeger of later.</t>
  </si>
  <si>
    <t>Thoonen, Jo</t>
  </si>
  <si>
    <t>Caramb</t>
  </si>
  <si>
    <t>E-mailadres</t>
  </si>
  <si>
    <t>Telefoon</t>
  </si>
  <si>
    <t>421645 / 06-22804736</t>
  </si>
  <si>
    <t>info@hbardoel.nl</t>
  </si>
  <si>
    <t>dhzbardoel@hetnet.nl</t>
  </si>
  <si>
    <t>06-51228465</t>
  </si>
  <si>
    <t>474320 / 06-51236971</t>
  </si>
  <si>
    <t>Bommel. van Harrie</t>
  </si>
  <si>
    <t>harrievanbommel@ziggo.nl</t>
  </si>
  <si>
    <t>422888 / 06-50620015</t>
  </si>
  <si>
    <t>06-24 830 530</t>
  </si>
  <si>
    <t>jvdbroek29@ziggo.nl</t>
  </si>
  <si>
    <t>0486-473818</t>
  </si>
  <si>
    <t>m.danner.grave@gmail.com</t>
  </si>
  <si>
    <t>06-52679440</t>
  </si>
  <si>
    <t>Via Messenger Tinus dD</t>
  </si>
  <si>
    <t>info@ray-dibbets.nl</t>
  </si>
  <si>
    <t>via Messenger</t>
  </si>
  <si>
    <t>jandunk@hotmail.com</t>
  </si>
  <si>
    <t>471121 / 06 51077838</t>
  </si>
  <si>
    <t>johneggenhuizen@home.nl</t>
  </si>
  <si>
    <t>06-58396744</t>
  </si>
  <si>
    <t>jeannette.habraken@gmail.com</t>
  </si>
  <si>
    <t>0487-451959 / 06-25508798</t>
  </si>
  <si>
    <t>paul.vanhalen@home.nl</t>
  </si>
  <si>
    <t>474792 / 06-27264377</t>
  </si>
  <si>
    <t>p.vanharen@home.nl</t>
  </si>
  <si>
    <t>eric1111@live.nl</t>
  </si>
  <si>
    <t>06-50234597</t>
  </si>
  <si>
    <t>annabellajoosten@hotmail.com</t>
  </si>
  <si>
    <t>06-44401511</t>
  </si>
  <si>
    <t>06-40973524</t>
  </si>
  <si>
    <t>george.v.kuppeveld@home.nl</t>
  </si>
  <si>
    <t>hejadekup@ziggo.nl</t>
  </si>
  <si>
    <t>jeth@home.nl</t>
  </si>
  <si>
    <t>via Messener Tinus dD</t>
  </si>
  <si>
    <t>andreleurs@home.nl</t>
  </si>
  <si>
    <t>06-30839404</t>
  </si>
  <si>
    <t>gjte.mulder@home.nl</t>
  </si>
  <si>
    <t>06-15608940</t>
  </si>
  <si>
    <t>imrijssemus@hetnet.nl</t>
  </si>
  <si>
    <t>06-40022334</t>
  </si>
  <si>
    <t>schneider02@planet.nl</t>
  </si>
  <si>
    <t>06-21913007</t>
  </si>
  <si>
    <t>lino.rian@home.nl</t>
  </si>
  <si>
    <t>06-50503529</t>
  </si>
  <si>
    <t>5361BB20@hetnet.nl</t>
  </si>
  <si>
    <t>pverhaaren@kpnmail.nl</t>
  </si>
  <si>
    <t>06-16494394</t>
  </si>
  <si>
    <t>j.b.willemsen@xmsnet.nl</t>
  </si>
  <si>
    <t>024-6412581</t>
  </si>
  <si>
    <t>06-13851823</t>
  </si>
  <si>
    <t>tonnie48@hotmail.com</t>
  </si>
  <si>
    <t>471417 / 06-320949795</t>
  </si>
  <si>
    <t>marcovanzetten@pzschilders.nl</t>
  </si>
  <si>
    <t>06-27119928</t>
  </si>
  <si>
    <t>Deelnemers 2015:</t>
  </si>
  <si>
    <t>0486-472711</t>
  </si>
  <si>
    <t>06-51396744</t>
  </si>
  <si>
    <t>Bommel, Harrie van</t>
  </si>
  <si>
    <t>06-50620015</t>
  </si>
  <si>
    <t>Tineke den Doop</t>
  </si>
  <si>
    <t>Boyd Lelieveldt</t>
  </si>
  <si>
    <t>Gregor de Vente</t>
  </si>
  <si>
    <t>Ermers, Maurice</t>
  </si>
  <si>
    <t>06-25418822</t>
  </si>
  <si>
    <t>Graag bellen wanneer hij moet spelen.</t>
  </si>
  <si>
    <t>Dinnissen, Johnny</t>
  </si>
  <si>
    <t>j.dinnissen@home.nl</t>
  </si>
  <si>
    <t>Moyenne uit 1998 :)</t>
  </si>
  <si>
    <t>Kan niet op dinsdag!</t>
  </si>
  <si>
    <t>06-50203651</t>
  </si>
  <si>
    <t>06-51077838</t>
  </si>
  <si>
    <t>0486-471121</t>
  </si>
  <si>
    <t>0486-420220</t>
  </si>
  <si>
    <t>8 wedstrijden</t>
  </si>
  <si>
    <t>4 wedstrijden</t>
  </si>
  <si>
    <t>2 winnaars spelen finale om 1e en 2e plaats</t>
  </si>
  <si>
    <t>korte pauze</t>
  </si>
  <si>
    <t>info@cafedecoehoorn.nl</t>
  </si>
  <si>
    <t>Graag na 20.00 uur spelen</t>
  </si>
  <si>
    <t>8 spelers gaan naar de 4e ronde - laatste 8</t>
  </si>
  <si>
    <t>4 spelers gaan naar de 5e ronde - halve finales</t>
  </si>
  <si>
    <t>Naam:</t>
  </si>
  <si>
    <t>Voldaan?</t>
  </si>
  <si>
    <t xml:space="preserve">INSCHRIJFGELD ALLROUNDTOERNOOI </t>
  </si>
  <si>
    <t>✓</t>
  </si>
  <si>
    <t>E-mail bevestigd?</t>
  </si>
  <si>
    <t>Gebeld door Hans</t>
  </si>
  <si>
    <t>Messenger</t>
  </si>
  <si>
    <t>= partij niet doorgegaan</t>
  </si>
  <si>
    <t>(verliezer)</t>
  </si>
  <si>
    <t>Hierna loting verliezersronde</t>
  </si>
  <si>
    <t>Liefst niet dinsdag</t>
  </si>
  <si>
    <t>(beste verliezer)</t>
  </si>
  <si>
    <t>Loting 3e ronde</t>
  </si>
  <si>
    <t>(beste verliezers)</t>
  </si>
  <si>
    <t>markvanvenrooij@icloud.com</t>
  </si>
  <si>
    <t>6-</t>
  </si>
  <si>
    <t>Loting 4e ronde</t>
  </si>
  <si>
    <t>35-14-7</t>
  </si>
  <si>
    <t>do. 31 mei spelen</t>
  </si>
  <si>
    <t>06-57961088</t>
  </si>
  <si>
    <t>Peters, Henri</t>
  </si>
  <si>
    <t>henri.peters@home.nl</t>
  </si>
  <si>
    <t>06-13176263</t>
  </si>
  <si>
    <t>info@slagerijpeters.com</t>
  </si>
  <si>
    <t>06-42086586</t>
  </si>
  <si>
    <t>Wit, Tonnie de</t>
  </si>
  <si>
    <t>06-51332918</t>
  </si>
  <si>
    <t>Driel, Bart van</t>
  </si>
  <si>
    <t>bart.vandriel@live.nl</t>
  </si>
  <si>
    <t>06-13743215</t>
  </si>
  <si>
    <t>Lavrijsen, Hans</t>
  </si>
  <si>
    <t>h.lavrijsen@merletcollege.nl</t>
  </si>
  <si>
    <t>Kuppeveld, Henk van</t>
  </si>
  <si>
    <t>Whatsapp</t>
  </si>
  <si>
    <t>Maandag 28 mei</t>
  </si>
  <si>
    <t>Dinsdag 29 mei</t>
  </si>
  <si>
    <t>Donderdag 31 mei</t>
  </si>
  <si>
    <t>Maandag 4 juni</t>
  </si>
  <si>
    <t>1E RONDE ALLROUNDTOERNOOI 2018</t>
  </si>
  <si>
    <t>VERLIEZERSRONDE ALLROUNDTOERNOOI 2018</t>
  </si>
  <si>
    <t>Dinsdag 5 juni</t>
  </si>
  <si>
    <t>2E RONDE ALLROUNDTOERNOOI 2018</t>
  </si>
  <si>
    <t>Hierna loting 2e ronde!</t>
  </si>
  <si>
    <t>Donderdag 7 juni</t>
  </si>
  <si>
    <t>Maandag 11 juni</t>
  </si>
  <si>
    <t>Dinsdag 12 juni</t>
  </si>
  <si>
    <t>3E RONDE - LAATSTE 16 ALLROUNDTOERNOOI 2018</t>
  </si>
  <si>
    <t>4E RONDE - LAATSTE 8 ALLROUNDTOERNOOI 2018</t>
  </si>
  <si>
    <t>2 verliezers krijgen gedeelde 3e plaats</t>
  </si>
  <si>
    <t>5E RONDE - LAATSTE 4 - HALVE FINALES ALLROUNDTOERNOOI 2018</t>
  </si>
  <si>
    <t>Donderdag 14 juni</t>
  </si>
  <si>
    <t>Maandag 18 juni</t>
  </si>
  <si>
    <t>Dinsdag 19 juni</t>
  </si>
  <si>
    <t>Donderdag 21 juni of vrijdag 22 juni</t>
  </si>
  <si>
    <t>6E RONDE - LAATSTE 2 - FINALE ALLROUNDTOERNOOI 2018</t>
  </si>
  <si>
    <t>2 partijen halve finales</t>
  </si>
  <si>
    <t>NA DEZE 3E RONDE VOLGEN EVT. VERHOGINGEN</t>
  </si>
  <si>
    <t>18-7-5</t>
  </si>
  <si>
    <t>Spelen op 28 mei (vakantie)</t>
  </si>
  <si>
    <t>16 wedstrijden</t>
  </si>
  <si>
    <t>16 spelers gaan door naar de 2e ronde</t>
  </si>
  <si>
    <t>16 spelers gaan naar de verliezersronde</t>
  </si>
  <si>
    <t>8 winnaars gaan door naar ronde 2</t>
  </si>
  <si>
    <t xml:space="preserve"> </t>
  </si>
  <si>
    <t>Evt. verliezerspartij op 11 juni inhalen - vak. 2-7 juni</t>
  </si>
  <si>
    <t>0486-475490</t>
  </si>
  <si>
    <t>Henk van Kuppeveld</t>
  </si>
  <si>
    <t>Jeroen van Venrooij</t>
  </si>
  <si>
    <t>Bart van Driel</t>
  </si>
  <si>
    <t>Louis de Wit</t>
  </si>
  <si>
    <t>Hans Adams</t>
  </si>
  <si>
    <t>Johnny Dinnissen</t>
  </si>
  <si>
    <t>Mark van Venrooij</t>
  </si>
  <si>
    <t>Thei Kansel</t>
  </si>
  <si>
    <t>Paul van Halen</t>
  </si>
  <si>
    <t>John Eggenhuizen</t>
  </si>
  <si>
    <t>Frank Peters</t>
  </si>
  <si>
    <t>Maurice Ermers</t>
  </si>
  <si>
    <t>Jo Thoonen</t>
  </si>
  <si>
    <t>Chiel van Haren</t>
  </si>
  <si>
    <t>Dion van Eekelen</t>
  </si>
  <si>
    <t>Gijs van den Heuvel</t>
  </si>
  <si>
    <t>Ed van Kempen</t>
  </si>
  <si>
    <t>Loek Adriaans</t>
  </si>
  <si>
    <t>Hans Lavrijsen</t>
  </si>
  <si>
    <t>Wesley Peters</t>
  </si>
  <si>
    <t>Jeannette Habraken</t>
  </si>
  <si>
    <t>Marcel Grotenhuis</t>
  </si>
  <si>
    <t>Jan Dunk</t>
  </si>
  <si>
    <t>Henri Peters</t>
  </si>
  <si>
    <t>Peter van Bommel</t>
  </si>
  <si>
    <t>Jan Verhaaren</t>
  </si>
  <si>
    <t>Harrie van Bommel</t>
  </si>
  <si>
    <t>Martien Verhaaren</t>
  </si>
  <si>
    <t>Theo Lamers</t>
  </si>
  <si>
    <t>Tonnie de Wit</t>
  </si>
  <si>
    <t>Theo Derksen</t>
  </si>
  <si>
    <t>Noud van den Burgt</t>
  </si>
  <si>
    <t>= beste verliezer</t>
  </si>
  <si>
    <t>Bellen als hij moet spelen</t>
  </si>
  <si>
    <t>Tijd finale bij benadering.</t>
  </si>
  <si>
    <t>Is waarschijnlijk vroeger.</t>
  </si>
  <si>
    <t>2 beste verliezers</t>
  </si>
  <si>
    <t>13 wedstrijden</t>
  </si>
  <si>
    <t>13 winnaars gaan door naar 3e ronde - laatste 16</t>
  </si>
  <si>
    <t>3 beste verliezers gaan ook door</t>
  </si>
  <si>
    <t>0 beste verliezers gaan door</t>
  </si>
  <si>
    <t>E-mail mj.verhaaren@ziggo.nl werkt niet!</t>
  </si>
  <si>
    <t>Liefst wat vroeger op de avond spelen</t>
  </si>
  <si>
    <t>Hierna partijen verliezersronde</t>
  </si>
  <si>
    <t xml:space="preserve">mj.verhaaren@ziggo.nl </t>
  </si>
  <si>
    <t>42</t>
  </si>
  <si>
    <t>28</t>
  </si>
  <si>
    <t>49</t>
  </si>
  <si>
    <t>29</t>
  </si>
  <si>
    <t>35</t>
  </si>
  <si>
    <t>Kan niet op di. 5 juni, ma 11 juni, do. 14 juni</t>
  </si>
  <si>
    <t>30</t>
  </si>
  <si>
    <t>15</t>
  </si>
  <si>
    <t>33</t>
  </si>
  <si>
    <t>40</t>
  </si>
  <si>
    <t>32</t>
  </si>
  <si>
    <t>56</t>
  </si>
  <si>
    <t>144</t>
  </si>
  <si>
    <t>K</t>
  </si>
  <si>
    <t>Niet op donderdag</t>
  </si>
  <si>
    <t>45</t>
  </si>
  <si>
    <t>24</t>
  </si>
  <si>
    <t>23</t>
  </si>
  <si>
    <t>Louis</t>
  </si>
  <si>
    <t>18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</si>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</sst>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_ ;[Red]\-0.00\ "/>
  </numFmts>
  <fonts count="85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color indexed="12"/>
      <name val="Times New Roman"/>
      <family val="1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Arial"/>
      <family val="2"/>
    </font>
    <font>
      <sz val="12"/>
      <color rgb="FF008000"/>
      <name val="Arial"/>
      <family val="2"/>
    </font>
    <font>
      <sz val="12"/>
      <color theme="6"/>
      <name val="Arial"/>
      <family val="2"/>
    </font>
    <font>
      <b/>
      <u/>
      <sz val="14"/>
      <color rgb="FFFF0000"/>
      <name val="Times New Roman"/>
      <family val="1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10"/>
      <name val="Arial"/>
      <family val="2"/>
    </font>
    <font>
      <sz val="18"/>
      <color theme="1"/>
      <name val="Arial"/>
      <family val="2"/>
    </font>
    <font>
      <sz val="12"/>
      <color theme="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Helvetica"/>
      <family val="2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rgb="FF0070C0"/>
      <name val="Calibri (Hoofdtekst)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249977111117893"/>
      <name val="Arial"/>
      <family val="2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sz val="18"/>
      <color theme="0" tint="-0.89999084444715716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8"/>
      <name val="Times New Roman"/>
      <family val="1"/>
    </font>
    <font>
      <u/>
      <sz val="10"/>
      <color theme="11"/>
      <name val="Arial"/>
      <family val="2"/>
    </font>
    <font>
      <sz val="20"/>
      <name val="Arial"/>
      <family val="2"/>
    </font>
    <font>
      <b/>
      <sz val="14"/>
      <color rgb="FF0070C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6" tint="-0.249977111117893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20"/>
      <color rgb="FF00B050"/>
      <name val="Times New Roman"/>
      <family val="1"/>
    </font>
    <font>
      <b/>
      <sz val="18"/>
      <color rgb="FF000000"/>
      <name val="Arial"/>
      <family val="2"/>
    </font>
    <font>
      <sz val="12"/>
      <color theme="1"/>
      <name val="Times New Roman"/>
      <family val="1"/>
    </font>
    <font>
      <b/>
      <u/>
      <sz val="18"/>
      <color theme="1"/>
      <name val="Times New Roman"/>
      <family val="1"/>
    </font>
    <font>
      <sz val="10"/>
      <color theme="1"/>
      <name val="Comic Sans MS"/>
      <family val="4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0"/>
      <name val="Times New Roman"/>
      <family val="1"/>
    </font>
    <font>
      <u/>
      <sz val="18"/>
      <color theme="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rgb="FF505050"/>
      </bottom>
      <diagonal/>
    </border>
  </borders>
  <cellStyleXfs count="12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1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4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/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/>
    <xf numFmtId="49" fontId="9" fillId="0" borderId="0" xfId="0" applyNumberFormat="1" applyFont="1" applyFill="1"/>
    <xf numFmtId="49" fontId="1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0" xfId="0" applyFont="1" applyFill="1"/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9" fillId="0" borderId="0" xfId="0" applyNumberFormat="1" applyFont="1"/>
    <xf numFmtId="49" fontId="13" fillId="0" borderId="0" xfId="0" applyNumberFormat="1" applyFont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49" fontId="14" fillId="0" borderId="0" xfId="0" applyNumberFormat="1" applyFont="1" applyFill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2" fillId="0" borderId="0" xfId="1"/>
    <xf numFmtId="0" fontId="5" fillId="0" borderId="0" xfId="1" applyFont="1"/>
    <xf numFmtId="2" fontId="5" fillId="0" borderId="4" xfId="1" applyNumberFormat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2" fontId="2" fillId="0" borderId="4" xfId="1" applyNumberFormat="1" applyBorder="1"/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2" fillId="0" borderId="4" xfId="1" applyBorder="1"/>
    <xf numFmtId="165" fontId="12" fillId="0" borderId="0" xfId="0" applyNumberFormat="1" applyFont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/>
    <xf numFmtId="165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0" fontId="10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0" fillId="0" borderId="0" xfId="0" applyBorder="1"/>
    <xf numFmtId="2" fontId="17" fillId="0" borderId="4" xfId="1" applyNumberFormat="1" applyFont="1" applyBorder="1"/>
    <xf numFmtId="2" fontId="18" fillId="0" borderId="4" xfId="1" applyNumberFormat="1" applyFont="1" applyBorder="1"/>
    <xf numFmtId="0" fontId="18" fillId="0" borderId="4" xfId="1" applyFont="1" applyBorder="1"/>
    <xf numFmtId="0" fontId="19" fillId="0" borderId="0" xfId="0" applyFont="1"/>
    <xf numFmtId="2" fontId="0" fillId="0" borderId="0" xfId="0" applyNumberFormat="1" applyFont="1"/>
    <xf numFmtId="0" fontId="0" fillId="0" borderId="0" xfId="0" applyFont="1"/>
    <xf numFmtId="1" fontId="2" fillId="0" borderId="4" xfId="1" applyNumberFormat="1" applyBorder="1"/>
    <xf numFmtId="49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2" fontId="21" fillId="0" borderId="4" xfId="1" applyNumberFormat="1" applyFont="1" applyBorder="1"/>
    <xf numFmtId="0" fontId="9" fillId="0" borderId="0" xfId="0" applyFont="1" applyBorder="1" applyAlignment="1">
      <alignment horizontal="left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3" fillId="0" borderId="0" xfId="0" applyFont="1"/>
    <xf numFmtId="2" fontId="23" fillId="0" borderId="0" xfId="0" applyNumberFormat="1" applyFont="1"/>
    <xf numFmtId="2" fontId="24" fillId="0" borderId="0" xfId="0" applyNumberFormat="1" applyFont="1"/>
    <xf numFmtId="1" fontId="23" fillId="0" borderId="0" xfId="0" applyNumberFormat="1" applyFont="1"/>
    <xf numFmtId="49" fontId="25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4" fontId="8" fillId="0" borderId="0" xfId="1" applyNumberFormat="1" applyFont="1" applyFill="1" applyAlignment="1">
      <alignment horizontal="center"/>
    </xf>
    <xf numFmtId="2" fontId="26" fillId="0" borderId="4" xfId="1" applyNumberFormat="1" applyFont="1" applyBorder="1"/>
    <xf numFmtId="0" fontId="27" fillId="0" borderId="0" xfId="0" applyFont="1" applyBorder="1"/>
    <xf numFmtId="0" fontId="28" fillId="0" borderId="0" xfId="0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49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49" fontId="29" fillId="0" borderId="0" xfId="0" applyNumberFormat="1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165" fontId="30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9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64" fontId="15" fillId="0" borderId="0" xfId="1" applyNumberFormat="1" applyFont="1"/>
    <xf numFmtId="164" fontId="16" fillId="0" borderId="0" xfId="1" applyNumberFormat="1" applyFont="1"/>
    <xf numFmtId="164" fontId="2" fillId="0" borderId="0" xfId="1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4" fontId="8" fillId="0" borderId="0" xfId="1" applyNumberFormat="1" applyFont="1" applyAlignment="1">
      <alignment horizontal="center"/>
    </xf>
    <xf numFmtId="1" fontId="5" fillId="0" borderId="0" xfId="0" applyNumberFormat="1" applyFont="1"/>
    <xf numFmtId="1" fontId="0" fillId="0" borderId="0" xfId="0" applyNumberFormat="1" applyFont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49" fontId="27" fillId="0" borderId="0" xfId="0" applyNumberFormat="1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Fill="1"/>
    <xf numFmtId="1" fontId="33" fillId="0" borderId="0" xfId="0" applyNumberFormat="1" applyFont="1"/>
    <xf numFmtId="0" fontId="32" fillId="0" borderId="0" xfId="0" applyFont="1" applyFill="1"/>
    <xf numFmtId="49" fontId="32" fillId="0" borderId="0" xfId="0" applyNumberFormat="1" applyFont="1" applyFill="1" applyAlignment="1">
      <alignment horizontal="center"/>
    </xf>
    <xf numFmtId="49" fontId="32" fillId="0" borderId="0" xfId="0" applyNumberFormat="1" applyFont="1" applyAlignment="1">
      <alignment horizontal="center"/>
    </xf>
    <xf numFmtId="0" fontId="32" fillId="0" borderId="0" xfId="0" applyFont="1"/>
    <xf numFmtId="49" fontId="33" fillId="0" borderId="0" xfId="0" applyNumberFormat="1" applyFont="1"/>
    <xf numFmtId="0" fontId="35" fillId="0" borderId="0" xfId="0" applyFont="1"/>
    <xf numFmtId="164" fontId="32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49" fontId="35" fillId="0" borderId="0" xfId="0" applyNumberFormat="1" applyFont="1"/>
    <xf numFmtId="2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center"/>
    </xf>
    <xf numFmtId="1" fontId="35" fillId="0" borderId="0" xfId="0" applyNumberFormat="1" applyFont="1" applyAlignment="1">
      <alignment horizontal="center"/>
    </xf>
    <xf numFmtId="1" fontId="35" fillId="0" borderId="0" xfId="0" applyNumberFormat="1" applyFont="1"/>
    <xf numFmtId="0" fontId="35" fillId="0" borderId="0" xfId="0" applyFont="1" applyFill="1"/>
    <xf numFmtId="2" fontId="37" fillId="0" borderId="0" xfId="0" applyNumberFormat="1" applyFont="1" applyFill="1" applyAlignment="1">
      <alignment horizontal="center"/>
    </xf>
    <xf numFmtId="164" fontId="37" fillId="0" borderId="0" xfId="0" applyNumberFormat="1" applyFont="1" applyFill="1" applyAlignment="1">
      <alignment horizontal="center"/>
    </xf>
    <xf numFmtId="0" fontId="37" fillId="0" borderId="0" xfId="0" applyFont="1"/>
    <xf numFmtId="0" fontId="38" fillId="0" borderId="0" xfId="0" applyFont="1"/>
    <xf numFmtId="1" fontId="37" fillId="0" borderId="0" xfId="0" applyNumberFormat="1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0" fontId="37" fillId="4" borderId="1" xfId="0" applyFont="1" applyFill="1" applyBorder="1"/>
    <xf numFmtId="49" fontId="37" fillId="4" borderId="1" xfId="0" applyNumberFormat="1" applyFont="1" applyFill="1" applyBorder="1" applyAlignment="1">
      <alignment horizontal="center"/>
    </xf>
    <xf numFmtId="2" fontId="37" fillId="4" borderId="1" xfId="0" applyNumberFormat="1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center"/>
    </xf>
    <xf numFmtId="1" fontId="37" fillId="4" borderId="3" xfId="0" applyNumberFormat="1" applyFont="1" applyFill="1" applyBorder="1"/>
    <xf numFmtId="1" fontId="37" fillId="4" borderId="3" xfId="0" applyNumberFormat="1" applyFont="1" applyFill="1" applyBorder="1" applyAlignment="1">
      <alignment horizontal="center"/>
    </xf>
    <xf numFmtId="0" fontId="37" fillId="4" borderId="3" xfId="0" applyFont="1" applyFill="1" applyBorder="1"/>
    <xf numFmtId="0" fontId="39" fillId="4" borderId="1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3" fontId="39" fillId="0" borderId="0" xfId="0" applyNumberFormat="1" applyFont="1" applyFill="1" applyAlignment="1">
      <alignment horizontal="center"/>
    </xf>
    <xf numFmtId="0" fontId="40" fillId="0" borderId="0" xfId="0" applyFont="1"/>
    <xf numFmtId="2" fontId="41" fillId="0" borderId="0" xfId="0" applyNumberFormat="1" applyFont="1"/>
    <xf numFmtId="2" fontId="40" fillId="0" borderId="0" xfId="0" applyNumberFormat="1" applyFont="1"/>
    <xf numFmtId="0" fontId="42" fillId="0" borderId="0" xfId="0" applyFont="1"/>
    <xf numFmtId="0" fontId="42" fillId="0" borderId="0" xfId="0" applyFont="1" applyFill="1"/>
    <xf numFmtId="2" fontId="43" fillId="0" borderId="0" xfId="0" applyNumberFormat="1" applyFont="1"/>
    <xf numFmtId="0" fontId="36" fillId="2" borderId="5" xfId="2" applyBorder="1"/>
    <xf numFmtId="2" fontId="36" fillId="2" borderId="5" xfId="2" applyNumberFormat="1" applyBorder="1"/>
    <xf numFmtId="1" fontId="36" fillId="2" borderId="5" xfId="2" applyNumberFormat="1" applyBorder="1"/>
    <xf numFmtId="0" fontId="36" fillId="2" borderId="7" xfId="2" applyBorder="1"/>
    <xf numFmtId="2" fontId="36" fillId="2" borderId="7" xfId="2" applyNumberFormat="1" applyBorder="1"/>
    <xf numFmtId="0" fontId="45" fillId="2" borderId="5" xfId="2" applyFont="1" applyBorder="1"/>
    <xf numFmtId="2" fontId="45" fillId="2" borderId="5" xfId="2" applyNumberFormat="1" applyFont="1" applyBorder="1"/>
    <xf numFmtId="0" fontId="45" fillId="2" borderId="6" xfId="2" applyFont="1" applyBorder="1"/>
    <xf numFmtId="1" fontId="47" fillId="4" borderId="0" xfId="0" applyNumberFormat="1" applyFont="1" applyFill="1"/>
    <xf numFmtId="0" fontId="48" fillId="0" borderId="0" xfId="0" applyFont="1" applyAlignment="1">
      <alignment wrapText="1"/>
    </xf>
    <xf numFmtId="0" fontId="50" fillId="0" borderId="0" xfId="4" applyFont="1" applyAlignment="1">
      <alignment wrapText="1"/>
    </xf>
    <xf numFmtId="49" fontId="46" fillId="0" borderId="0" xfId="3" applyNumberFormat="1" applyFont="1" applyFill="1" applyAlignment="1">
      <alignment horizontal="center" vertical="center"/>
    </xf>
    <xf numFmtId="49" fontId="51" fillId="5" borderId="8" xfId="0" applyNumberFormat="1" applyFont="1" applyFill="1" applyBorder="1" applyAlignment="1">
      <alignment horizontal="center" vertical="center"/>
    </xf>
    <xf numFmtId="0" fontId="45" fillId="2" borderId="7" xfId="2" applyFont="1" applyBorder="1" applyAlignment="1">
      <alignment horizontal="center"/>
    </xf>
    <xf numFmtId="0" fontId="46" fillId="0" borderId="0" xfId="3" applyFont="1" applyFill="1" applyAlignment="1">
      <alignment horizontal="center"/>
    </xf>
    <xf numFmtId="0" fontId="46" fillId="3" borderId="0" xfId="3" applyFont="1" applyAlignment="1">
      <alignment horizontal="center"/>
    </xf>
    <xf numFmtId="0" fontId="52" fillId="0" borderId="0" xfId="0" applyFont="1" applyFill="1"/>
    <xf numFmtId="3" fontId="35" fillId="0" borderId="0" xfId="0" applyNumberFormat="1" applyFont="1" applyFill="1"/>
    <xf numFmtId="49" fontId="46" fillId="3" borderId="8" xfId="3" applyNumberFormat="1" applyFont="1" applyBorder="1" applyAlignment="1">
      <alignment horizontal="center" vertical="center"/>
    </xf>
    <xf numFmtId="49" fontId="45" fillId="2" borderId="7" xfId="2" applyNumberFormat="1" applyFont="1" applyBorder="1" applyAlignment="1">
      <alignment horizontal="center" vertical="center"/>
    </xf>
    <xf numFmtId="49" fontId="46" fillId="3" borderId="0" xfId="3" applyNumberFormat="1" applyFont="1" applyAlignment="1">
      <alignment horizontal="center" vertical="center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center"/>
    </xf>
    <xf numFmtId="0" fontId="53" fillId="0" borderId="0" xfId="0" applyFont="1"/>
    <xf numFmtId="0" fontId="0" fillId="0" borderId="0" xfId="0" applyFont="1" applyAlignment="1">
      <alignment horizontal="left"/>
    </xf>
    <xf numFmtId="0" fontId="22" fillId="0" borderId="0" xfId="0" applyFont="1" applyFill="1"/>
    <xf numFmtId="49" fontId="22" fillId="0" borderId="0" xfId="0" applyNumberFormat="1" applyFont="1" applyFill="1" applyAlignment="1">
      <alignment horizontal="center"/>
    </xf>
    <xf numFmtId="0" fontId="49" fillId="0" borderId="0" xfId="4"/>
    <xf numFmtId="0" fontId="54" fillId="0" borderId="0" xfId="0" applyFont="1" applyAlignment="1">
      <alignment horizontal="left"/>
    </xf>
    <xf numFmtId="0" fontId="55" fillId="0" borderId="0" xfId="0" applyFont="1"/>
    <xf numFmtId="0" fontId="56" fillId="6" borderId="9" xfId="0" applyFont="1" applyFill="1" applyBorder="1"/>
    <xf numFmtId="0" fontId="54" fillId="0" borderId="0" xfId="0" applyFont="1"/>
    <xf numFmtId="49" fontId="51" fillId="5" borderId="10" xfId="0" applyNumberFormat="1" applyFont="1" applyFill="1" applyBorder="1" applyAlignment="1">
      <alignment horizontal="center" vertical="center"/>
    </xf>
    <xf numFmtId="49" fontId="46" fillId="3" borderId="10" xfId="3" applyNumberFormat="1" applyFont="1" applyBorder="1" applyAlignment="1">
      <alignment horizontal="center" vertical="center"/>
    </xf>
    <xf numFmtId="49" fontId="46" fillId="3" borderId="11" xfId="3" applyNumberFormat="1" applyFont="1" applyBorder="1" applyAlignment="1">
      <alignment horizontal="center" vertical="center"/>
    </xf>
    <xf numFmtId="0" fontId="46" fillId="3" borderId="9" xfId="3" applyFont="1" applyBorder="1" applyAlignment="1">
      <alignment horizontal="center"/>
    </xf>
    <xf numFmtId="0" fontId="14" fillId="0" borderId="0" xfId="0" applyFont="1" applyAlignment="1">
      <alignment horizontal="left"/>
    </xf>
    <xf numFmtId="0" fontId="57" fillId="0" borderId="0" xfId="0" applyFont="1" applyFill="1"/>
    <xf numFmtId="0" fontId="52" fillId="0" borderId="0" xfId="0" applyFont="1" applyAlignment="1">
      <alignment horizontal="left"/>
    </xf>
    <xf numFmtId="49" fontId="31" fillId="0" borderId="0" xfId="0" applyNumberFormat="1" applyFont="1" applyBorder="1" applyAlignment="1">
      <alignment horizontal="center"/>
    </xf>
    <xf numFmtId="0" fontId="58" fillId="0" borderId="0" xfId="0" applyFont="1" applyFill="1"/>
    <xf numFmtId="0" fontId="58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49" fontId="58" fillId="0" borderId="0" xfId="0" applyNumberFormat="1" applyFont="1" applyAlignment="1">
      <alignment horizontal="center"/>
    </xf>
    <xf numFmtId="2" fontId="58" fillId="0" borderId="0" xfId="0" applyNumberFormat="1" applyFont="1" applyAlignment="1">
      <alignment horizontal="center"/>
    </xf>
    <xf numFmtId="0" fontId="58" fillId="0" borderId="0" xfId="0" applyFont="1"/>
    <xf numFmtId="49" fontId="58" fillId="0" borderId="0" xfId="0" applyNumberFormat="1" applyFont="1" applyFill="1"/>
    <xf numFmtId="0" fontId="58" fillId="0" borderId="1" xfId="0" applyFont="1" applyBorder="1" applyAlignment="1">
      <alignment horizontal="center"/>
    </xf>
    <xf numFmtId="49" fontId="58" fillId="0" borderId="1" xfId="0" applyNumberFormat="1" applyFont="1" applyBorder="1" applyAlignment="1">
      <alignment horizontal="center"/>
    </xf>
    <xf numFmtId="49" fontId="58" fillId="0" borderId="3" xfId="0" applyNumberFormat="1" applyFont="1" applyBorder="1" applyAlignment="1">
      <alignment horizontal="center"/>
    </xf>
    <xf numFmtId="2" fontId="58" fillId="0" borderId="1" xfId="0" applyNumberFormat="1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0" fontId="58" fillId="0" borderId="0" xfId="0" applyFont="1" applyAlignment="1">
      <alignment horizontal="right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49" fontId="58" fillId="0" borderId="0" xfId="0" applyNumberFormat="1" applyFont="1" applyBorder="1" applyAlignment="1">
      <alignment horizontal="center"/>
    </xf>
    <xf numFmtId="165" fontId="58" fillId="0" borderId="0" xfId="0" applyNumberFormat="1" applyFont="1" applyAlignment="1">
      <alignment horizontal="center"/>
    </xf>
    <xf numFmtId="49" fontId="58" fillId="0" borderId="0" xfId="0" applyNumberFormat="1" applyFont="1" applyFill="1" applyAlignment="1">
      <alignment horizontal="center"/>
    </xf>
    <xf numFmtId="2" fontId="58" fillId="0" borderId="0" xfId="0" applyNumberFormat="1" applyFont="1" applyFill="1" applyAlignment="1">
      <alignment horizontal="center"/>
    </xf>
    <xf numFmtId="49" fontId="58" fillId="0" borderId="0" xfId="0" applyNumberFormat="1" applyFont="1" applyAlignment="1">
      <alignment horizontal="left"/>
    </xf>
    <xf numFmtId="0" fontId="58" fillId="0" borderId="0" xfId="0" applyFont="1" applyAlignment="1">
      <alignment horizontal="left"/>
    </xf>
    <xf numFmtId="49" fontId="58" fillId="0" borderId="0" xfId="0" applyNumberFormat="1" applyFont="1" applyFill="1" applyAlignment="1">
      <alignment horizontal="left"/>
    </xf>
    <xf numFmtId="49" fontId="58" fillId="0" borderId="1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left"/>
    </xf>
    <xf numFmtId="0" fontId="60" fillId="0" borderId="0" xfId="0" applyFont="1" applyFill="1"/>
    <xf numFmtId="0" fontId="61" fillId="0" borderId="0" xfId="0" applyFont="1" applyAlignment="1">
      <alignment horizontal="left"/>
    </xf>
    <xf numFmtId="0" fontId="61" fillId="0" borderId="0" xfId="0" applyFont="1" applyBorder="1" applyAlignment="1">
      <alignment horizontal="left"/>
    </xf>
    <xf numFmtId="0" fontId="35" fillId="7" borderId="9" xfId="0" applyFont="1" applyFill="1" applyBorder="1"/>
    <xf numFmtId="0" fontId="33" fillId="0" borderId="9" xfId="0" applyFont="1" applyBorder="1"/>
    <xf numFmtId="0" fontId="35" fillId="0" borderId="9" xfId="0" applyFont="1" applyBorder="1"/>
    <xf numFmtId="0" fontId="38" fillId="7" borderId="9" xfId="0" applyFont="1" applyFill="1" applyBorder="1"/>
    <xf numFmtId="0" fontId="38" fillId="0" borderId="9" xfId="0" applyFont="1" applyBorder="1"/>
    <xf numFmtId="0" fontId="63" fillId="0" borderId="0" xfId="0" applyFont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9" fontId="64" fillId="0" borderId="0" xfId="0" applyNumberFormat="1" applyFont="1" applyAlignment="1">
      <alignment horizontal="left"/>
    </xf>
    <xf numFmtId="2" fontId="58" fillId="0" borderId="0" xfId="0" applyNumberFormat="1" applyFont="1"/>
    <xf numFmtId="2" fontId="58" fillId="0" borderId="0" xfId="0" applyNumberFormat="1" applyFont="1" applyAlignment="1">
      <alignment horizontal="right"/>
    </xf>
    <xf numFmtId="0" fontId="9" fillId="8" borderId="0" xfId="0" applyFont="1" applyFill="1" applyAlignment="1">
      <alignment horizontal="center"/>
    </xf>
    <xf numFmtId="0" fontId="9" fillId="8" borderId="0" xfId="0" quotePrefix="1" applyFont="1" applyFill="1" applyAlignment="1">
      <alignment horizontal="left"/>
    </xf>
    <xf numFmtId="165" fontId="9" fillId="8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2" fontId="58" fillId="6" borderId="0" xfId="0" applyNumberFormat="1" applyFont="1" applyFill="1"/>
    <xf numFmtId="0" fontId="65" fillId="0" borderId="0" xfId="0" applyFont="1"/>
    <xf numFmtId="2" fontId="9" fillId="0" borderId="0" xfId="0" applyNumberFormat="1" applyFont="1" applyAlignment="1">
      <alignment horizontal="right"/>
    </xf>
    <xf numFmtId="2" fontId="65" fillId="0" borderId="0" xfId="0" applyNumberFormat="1" applyFont="1" applyAlignment="1">
      <alignment horizontal="right"/>
    </xf>
    <xf numFmtId="0" fontId="27" fillId="9" borderId="0" xfId="0" applyFont="1" applyFill="1"/>
    <xf numFmtId="0" fontId="12" fillId="9" borderId="0" xfId="0" applyFont="1" applyFill="1"/>
    <xf numFmtId="0" fontId="66" fillId="0" borderId="0" xfId="0" applyFont="1" applyFill="1"/>
    <xf numFmtId="49" fontId="66" fillId="0" borderId="0" xfId="0" applyNumberFormat="1" applyFont="1" applyFill="1" applyAlignment="1">
      <alignment horizontal="center"/>
    </xf>
    <xf numFmtId="2" fontId="66" fillId="0" borderId="0" xfId="0" applyNumberFormat="1" applyFont="1" applyFill="1" applyAlignment="1">
      <alignment horizontal="center"/>
    </xf>
    <xf numFmtId="49" fontId="6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6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52" fillId="0" borderId="0" xfId="4" applyFont="1" applyFill="1"/>
    <xf numFmtId="49" fontId="69" fillId="3" borderId="8" xfId="3" applyNumberFormat="1" applyFont="1" applyBorder="1" applyAlignment="1">
      <alignment horizontal="center" vertical="center"/>
    </xf>
    <xf numFmtId="14" fontId="46" fillId="3" borderId="9" xfId="3" quotePrefix="1" applyNumberFormat="1" applyFont="1" applyBorder="1" applyAlignment="1">
      <alignment horizontal="center"/>
    </xf>
    <xf numFmtId="0" fontId="69" fillId="3" borderId="9" xfId="3" applyFont="1" applyBorder="1" applyAlignment="1">
      <alignment horizontal="center"/>
    </xf>
    <xf numFmtId="14" fontId="69" fillId="3" borderId="9" xfId="3" applyNumberFormat="1" applyFont="1" applyBorder="1" applyAlignment="1">
      <alignment horizontal="center"/>
    </xf>
    <xf numFmtId="14" fontId="69" fillId="3" borderId="9" xfId="3" quotePrefix="1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71" fillId="0" borderId="0" xfId="0" quotePrefix="1" applyNumberFormat="1" applyFont="1" applyBorder="1" applyAlignment="1">
      <alignment horizontal="center" wrapText="1"/>
    </xf>
    <xf numFmtId="14" fontId="72" fillId="0" borderId="0" xfId="0" applyNumberFormat="1" applyFont="1" applyBorder="1" applyAlignment="1">
      <alignment horizontal="center" wrapText="1"/>
    </xf>
    <xf numFmtId="0" fontId="71" fillId="0" borderId="0" xfId="0" applyFont="1" applyBorder="1" applyAlignment="1">
      <alignment horizontal="center"/>
    </xf>
    <xf numFmtId="0" fontId="71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49" fontId="33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49" fontId="71" fillId="0" borderId="0" xfId="0" applyNumberFormat="1" applyFont="1" applyBorder="1" applyAlignment="1">
      <alignment horizontal="center"/>
    </xf>
    <xf numFmtId="0" fontId="72" fillId="0" borderId="0" xfId="0" applyFont="1" applyAlignment="1">
      <alignment horizontal="center"/>
    </xf>
    <xf numFmtId="14" fontId="73" fillId="0" borderId="0" xfId="0" quotePrefix="1" applyNumberFormat="1" applyFont="1" applyBorder="1" applyAlignment="1">
      <alignment horizontal="center" wrapText="1"/>
    </xf>
    <xf numFmtId="165" fontId="72" fillId="0" borderId="0" xfId="0" applyNumberFormat="1" applyFont="1" applyAlignment="1">
      <alignment horizontal="center"/>
    </xf>
    <xf numFmtId="0" fontId="73" fillId="0" borderId="0" xfId="0" applyFont="1" applyAlignment="1">
      <alignment horizontal="center"/>
    </xf>
    <xf numFmtId="165" fontId="73" fillId="0" borderId="0" xfId="0" applyNumberFormat="1" applyFont="1" applyAlignment="1">
      <alignment horizontal="center"/>
    </xf>
    <xf numFmtId="49" fontId="73" fillId="0" borderId="0" xfId="0" applyNumberFormat="1" applyFont="1" applyAlignment="1">
      <alignment horizontal="center"/>
    </xf>
    <xf numFmtId="14" fontId="72" fillId="0" borderId="0" xfId="0" quotePrefix="1" applyNumberFormat="1" applyFont="1" applyAlignment="1">
      <alignment horizontal="center"/>
    </xf>
    <xf numFmtId="0" fontId="72" fillId="0" borderId="0" xfId="0" applyFont="1" applyBorder="1" applyAlignment="1">
      <alignment horizontal="left" wrapText="1"/>
    </xf>
    <xf numFmtId="0" fontId="72" fillId="0" borderId="0" xfId="0" applyFont="1" applyAlignment="1">
      <alignment horizontal="left"/>
    </xf>
    <xf numFmtId="0" fontId="73" fillId="0" borderId="0" xfId="0" applyFont="1" applyBorder="1" applyAlignment="1">
      <alignment horizontal="left" wrapText="1"/>
    </xf>
    <xf numFmtId="0" fontId="71" fillId="0" borderId="0" xfId="0" applyFont="1" applyBorder="1" applyAlignment="1">
      <alignment horizontal="left" wrapText="1"/>
    </xf>
    <xf numFmtId="0" fontId="72" fillId="0" borderId="0" xfId="0" applyFont="1" applyBorder="1" applyAlignment="1">
      <alignment horizontal="center" wrapText="1"/>
    </xf>
    <xf numFmtId="0" fontId="73" fillId="0" borderId="0" xfId="0" applyFont="1" applyBorder="1" applyAlignment="1">
      <alignment horizontal="center" wrapText="1"/>
    </xf>
    <xf numFmtId="2" fontId="73" fillId="0" borderId="0" xfId="0" applyNumberFormat="1" applyFont="1" applyAlignment="1">
      <alignment horizontal="center"/>
    </xf>
    <xf numFmtId="0" fontId="71" fillId="0" borderId="0" xfId="0" applyFont="1" applyBorder="1" applyAlignment="1">
      <alignment horizontal="center" wrapText="1"/>
    </xf>
    <xf numFmtId="0" fontId="71" fillId="0" borderId="0" xfId="0" applyFont="1" applyFill="1" applyBorder="1" applyAlignment="1">
      <alignment horizontal="center" wrapText="1"/>
    </xf>
    <xf numFmtId="49" fontId="72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left"/>
    </xf>
    <xf numFmtId="0" fontId="72" fillId="0" borderId="0" xfId="0" applyFont="1" applyFill="1" applyAlignment="1">
      <alignment horizontal="left"/>
    </xf>
    <xf numFmtId="0" fontId="73" fillId="0" borderId="0" xfId="0" applyFont="1" applyFill="1" applyAlignment="1">
      <alignment horizontal="left"/>
    </xf>
    <xf numFmtId="0" fontId="9" fillId="0" borderId="1" xfId="0" applyFont="1" applyBorder="1" applyAlignment="1">
      <alignment horizontal="left"/>
    </xf>
    <xf numFmtId="0" fontId="74" fillId="0" borderId="0" xfId="0" applyFont="1" applyAlignment="1">
      <alignment horizontal="left"/>
    </xf>
    <xf numFmtId="0" fontId="74" fillId="0" borderId="0" xfId="0" applyFont="1" applyAlignment="1">
      <alignment horizontal="center"/>
    </xf>
    <xf numFmtId="0" fontId="45" fillId="2" borderId="6" xfId="2" applyFont="1" applyBorder="1" applyAlignment="1">
      <alignment wrapText="1"/>
    </xf>
    <xf numFmtId="0" fontId="37" fillId="0" borderId="0" xfId="0" applyFont="1" applyAlignment="1">
      <alignment horizontal="center"/>
    </xf>
    <xf numFmtId="0" fontId="48" fillId="0" borderId="0" xfId="0" applyFont="1"/>
    <xf numFmtId="0" fontId="75" fillId="0" borderId="0" xfId="0" applyFont="1" applyAlignment="1">
      <alignment horizontal="center"/>
    </xf>
    <xf numFmtId="0" fontId="58" fillId="6" borderId="0" xfId="0" applyFont="1" applyFill="1" applyAlignment="1">
      <alignment horizontal="center"/>
    </xf>
    <xf numFmtId="0" fontId="58" fillId="6" borderId="0" xfId="0" applyFont="1" applyFill="1"/>
    <xf numFmtId="165" fontId="58" fillId="6" borderId="0" xfId="0" applyNumberFormat="1" applyFont="1" applyFill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49" fontId="58" fillId="0" borderId="0" xfId="0" applyNumberFormat="1" applyFont="1" applyFill="1" applyBorder="1" applyAlignment="1">
      <alignment horizontal="left"/>
    </xf>
    <xf numFmtId="49" fontId="58" fillId="0" borderId="0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2" fontId="58" fillId="0" borderId="0" xfId="0" applyNumberFormat="1" applyFont="1" applyFill="1" applyBorder="1"/>
    <xf numFmtId="0" fontId="58" fillId="0" borderId="0" xfId="0" applyFont="1" applyFill="1" applyAlignment="1">
      <alignment horizontal="center"/>
    </xf>
    <xf numFmtId="165" fontId="58" fillId="0" borderId="0" xfId="0" applyNumberFormat="1" applyFont="1" applyFill="1" applyAlignment="1">
      <alignment horizontal="center"/>
    </xf>
    <xf numFmtId="2" fontId="58" fillId="0" borderId="0" xfId="0" applyNumberFormat="1" applyFont="1" applyFill="1"/>
    <xf numFmtId="0" fontId="58" fillId="0" borderId="2" xfId="0" applyFont="1" applyFill="1" applyBorder="1" applyAlignment="1">
      <alignment horizontal="center"/>
    </xf>
    <xf numFmtId="0" fontId="58" fillId="0" borderId="0" xfId="0" applyFont="1" applyAlignment="1">
      <alignment horizontal="center" vertical="center"/>
    </xf>
    <xf numFmtId="49" fontId="58" fillId="6" borderId="0" xfId="0" applyNumberFormat="1" applyFont="1" applyFill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49" fontId="66" fillId="0" borderId="0" xfId="0" applyNumberFormat="1" applyFont="1" applyFill="1" applyBorder="1" applyAlignment="1">
      <alignment horizontal="center"/>
    </xf>
    <xf numFmtId="0" fontId="66" fillId="0" borderId="0" xfId="0" applyFont="1" applyFill="1" applyAlignment="1">
      <alignment horizontal="center"/>
    </xf>
    <xf numFmtId="165" fontId="66" fillId="0" borderId="0" xfId="0" applyNumberFormat="1" applyFont="1" applyFill="1" applyAlignment="1">
      <alignment horizontal="center"/>
    </xf>
    <xf numFmtId="49" fontId="67" fillId="0" borderId="0" xfId="0" applyNumberFormat="1" applyFont="1" applyFill="1" applyAlignment="1">
      <alignment horizontal="center"/>
    </xf>
    <xf numFmtId="0" fontId="76" fillId="0" borderId="0" xfId="0" applyFont="1" applyFill="1"/>
    <xf numFmtId="0" fontId="76" fillId="0" borderId="0" xfId="0" applyFont="1" applyFill="1" applyAlignment="1">
      <alignment horizontal="center"/>
    </xf>
    <xf numFmtId="165" fontId="76" fillId="0" borderId="0" xfId="0" applyNumberFormat="1" applyFont="1" applyFill="1" applyAlignment="1">
      <alignment horizontal="center"/>
    </xf>
    <xf numFmtId="0" fontId="65" fillId="0" borderId="0" xfId="0" applyFont="1" applyFill="1"/>
    <xf numFmtId="0" fontId="65" fillId="0" borderId="0" xfId="0" applyFont="1" applyFill="1" applyAlignment="1">
      <alignment horizontal="right"/>
    </xf>
    <xf numFmtId="0" fontId="66" fillId="0" borderId="1" xfId="0" applyFont="1" applyFill="1" applyBorder="1" applyAlignment="1">
      <alignment horizontal="center"/>
    </xf>
    <xf numFmtId="49" fontId="66" fillId="0" borderId="1" xfId="0" applyNumberFormat="1" applyFont="1" applyFill="1" applyBorder="1" applyAlignment="1">
      <alignment horizontal="center" vertical="center"/>
    </xf>
    <xf numFmtId="49" fontId="66" fillId="0" borderId="3" xfId="0" applyNumberFormat="1" applyFont="1" applyFill="1" applyBorder="1" applyAlignment="1">
      <alignment horizontal="center"/>
    </xf>
    <xf numFmtId="2" fontId="66" fillId="0" borderId="1" xfId="0" applyNumberFormat="1" applyFont="1" applyFill="1" applyBorder="1" applyAlignment="1">
      <alignment horizontal="center"/>
    </xf>
    <xf numFmtId="49" fontId="66" fillId="0" borderId="1" xfId="0" applyNumberFormat="1" applyFont="1" applyFill="1" applyBorder="1" applyAlignment="1">
      <alignment horizontal="center"/>
    </xf>
    <xf numFmtId="0" fontId="66" fillId="0" borderId="3" xfId="0" applyFont="1" applyFill="1" applyBorder="1" applyAlignment="1">
      <alignment horizontal="center"/>
    </xf>
    <xf numFmtId="165" fontId="66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right"/>
    </xf>
    <xf numFmtId="14" fontId="66" fillId="0" borderId="0" xfId="0" quotePrefix="1" applyNumberFormat="1" applyFont="1" applyFill="1" applyAlignment="1">
      <alignment horizontal="center" vertical="center"/>
    </xf>
    <xf numFmtId="0" fontId="66" fillId="0" borderId="0" xfId="0" quotePrefix="1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49" fontId="54" fillId="0" borderId="0" xfId="0" applyNumberFormat="1" applyFont="1" applyFill="1" applyAlignment="1">
      <alignment horizontal="center"/>
    </xf>
    <xf numFmtId="2" fontId="54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horizontal="left"/>
    </xf>
    <xf numFmtId="0" fontId="77" fillId="0" borderId="0" xfId="0" applyFont="1" applyFill="1" applyAlignment="1">
      <alignment horizontal="left"/>
    </xf>
    <xf numFmtId="0" fontId="59" fillId="0" borderId="0" xfId="0" applyFont="1" applyFill="1" applyBorder="1"/>
    <xf numFmtId="0" fontId="65" fillId="0" borderId="0" xfId="0" applyFont="1" applyFill="1" applyBorder="1"/>
    <xf numFmtId="0" fontId="65" fillId="0" borderId="0" xfId="0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0" fontId="78" fillId="0" borderId="0" xfId="0" applyFont="1" applyFill="1"/>
    <xf numFmtId="0" fontId="65" fillId="0" borderId="0" xfId="0" applyFont="1" applyFill="1" applyAlignment="1">
      <alignment horizontal="center"/>
    </xf>
    <xf numFmtId="165" fontId="65" fillId="0" borderId="0" xfId="0" applyNumberFormat="1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8" fillId="0" borderId="1" xfId="0" applyFont="1" applyFill="1" applyBorder="1" applyAlignment="1">
      <alignment horizontal="center"/>
    </xf>
    <xf numFmtId="49" fontId="58" fillId="0" borderId="1" xfId="0" applyNumberFormat="1" applyFont="1" applyFill="1" applyBorder="1" applyAlignment="1">
      <alignment horizontal="center"/>
    </xf>
    <xf numFmtId="49" fontId="58" fillId="0" borderId="3" xfId="0" applyNumberFormat="1" applyFont="1" applyFill="1" applyBorder="1" applyAlignment="1">
      <alignment horizontal="center"/>
    </xf>
    <xf numFmtId="2" fontId="58" fillId="0" borderId="1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4" fontId="58" fillId="0" borderId="0" xfId="0" quotePrefix="1" applyNumberFormat="1" applyFont="1" applyFill="1" applyAlignment="1">
      <alignment horizontal="center"/>
    </xf>
    <xf numFmtId="0" fontId="54" fillId="0" borderId="0" xfId="0" applyFont="1" applyFill="1"/>
    <xf numFmtId="0" fontId="54" fillId="0" borderId="0" xfId="0" applyFont="1" applyFill="1" applyAlignment="1">
      <alignment horizontal="center"/>
    </xf>
    <xf numFmtId="165" fontId="54" fillId="0" borderId="0" xfId="0" applyNumberFormat="1" applyFont="1" applyFill="1" applyAlignment="1">
      <alignment horizontal="center"/>
    </xf>
    <xf numFmtId="165" fontId="58" fillId="0" borderId="0" xfId="0" quotePrefix="1" applyNumberFormat="1" applyFont="1" applyFill="1" applyAlignment="1">
      <alignment horizontal="center"/>
    </xf>
    <xf numFmtId="49" fontId="58" fillId="0" borderId="0" xfId="0" applyNumberFormat="1" applyFont="1" applyFill="1" applyBorder="1"/>
    <xf numFmtId="0" fontId="70" fillId="0" borderId="0" xfId="0" applyFont="1" applyFill="1"/>
    <xf numFmtId="49" fontId="70" fillId="0" borderId="0" xfId="0" applyNumberFormat="1" applyFont="1" applyFill="1" applyAlignment="1">
      <alignment horizontal="center"/>
    </xf>
    <xf numFmtId="0" fontId="77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  <xf numFmtId="0" fontId="70" fillId="0" borderId="2" xfId="0" applyFont="1" applyFill="1" applyBorder="1" applyAlignment="1">
      <alignment horizontal="center"/>
    </xf>
    <xf numFmtId="2" fontId="70" fillId="0" borderId="0" xfId="0" applyNumberFormat="1" applyFont="1" applyFill="1" applyAlignment="1">
      <alignment horizontal="center"/>
    </xf>
    <xf numFmtId="49" fontId="70" fillId="0" borderId="0" xfId="0" applyNumberFormat="1" applyFont="1" applyFill="1" applyBorder="1" applyAlignment="1">
      <alignment horizontal="center"/>
    </xf>
    <xf numFmtId="0" fontId="70" fillId="0" borderId="0" xfId="0" applyFont="1" applyFill="1" applyAlignment="1">
      <alignment horizontal="center"/>
    </xf>
    <xf numFmtId="165" fontId="70" fillId="0" borderId="0" xfId="0" applyNumberFormat="1" applyFont="1" applyFill="1" applyAlignment="1">
      <alignment horizontal="center"/>
    </xf>
    <xf numFmtId="14" fontId="70" fillId="0" borderId="0" xfId="0" quotePrefix="1" applyNumberFormat="1" applyFont="1" applyFill="1"/>
    <xf numFmtId="0" fontId="79" fillId="0" borderId="0" xfId="0" applyFont="1"/>
    <xf numFmtId="2" fontId="79" fillId="0" borderId="0" xfId="0" applyNumberFormat="1" applyFont="1"/>
    <xf numFmtId="2" fontId="80" fillId="0" borderId="0" xfId="0" applyNumberFormat="1" applyFont="1"/>
    <xf numFmtId="0" fontId="79" fillId="0" borderId="0" xfId="0" applyFont="1" applyAlignment="1"/>
    <xf numFmtId="0" fontId="51" fillId="0" borderId="0" xfId="0" applyFont="1"/>
    <xf numFmtId="0" fontId="51" fillId="0" borderId="0" xfId="0" applyFont="1" applyFill="1"/>
    <xf numFmtId="0" fontId="81" fillId="0" borderId="0" xfId="0" applyFont="1"/>
    <xf numFmtId="0" fontId="81" fillId="0" borderId="0" xfId="0" applyFont="1" applyFill="1"/>
    <xf numFmtId="0" fontId="37" fillId="0" borderId="0" xfId="0" applyFont="1" applyFill="1"/>
    <xf numFmtId="0" fontId="9" fillId="9" borderId="0" xfId="0" quotePrefix="1" applyFont="1" applyFill="1" applyAlignment="1">
      <alignment horizontal="left"/>
    </xf>
    <xf numFmtId="165" fontId="9" fillId="0" borderId="0" xfId="0" applyNumberFormat="1" applyFont="1" applyFill="1" applyAlignment="1">
      <alignment horizontal="center"/>
    </xf>
    <xf numFmtId="0" fontId="82" fillId="0" borderId="0" xfId="0" applyFont="1" applyBorder="1" applyAlignment="1">
      <alignment horizontal="left"/>
    </xf>
    <xf numFmtId="0" fontId="83" fillId="0" borderId="0" xfId="4" applyFont="1"/>
    <xf numFmtId="0" fontId="27" fillId="0" borderId="0" xfId="0" applyFont="1" applyFill="1"/>
    <xf numFmtId="0" fontId="27" fillId="0" borderId="0" xfId="0" applyFont="1"/>
    <xf numFmtId="0" fontId="84" fillId="0" borderId="0" xfId="0" applyFont="1"/>
    <xf numFmtId="2" fontId="84" fillId="0" borderId="0" xfId="0" applyNumberFormat="1" applyFont="1"/>
    <xf numFmtId="14" fontId="58" fillId="0" borderId="0" xfId="0" quotePrefix="1" applyNumberFormat="1" applyFont="1" applyAlignment="1">
      <alignment horizontal="center"/>
    </xf>
    <xf numFmtId="16" fontId="58" fillId="0" borderId="0" xfId="0" quotePrefix="1" applyNumberFormat="1" applyFont="1" applyAlignment="1">
      <alignment horizontal="center"/>
    </xf>
    <xf numFmtId="0" fontId="58" fillId="0" borderId="0" xfId="0" applyFont="1" applyBorder="1"/>
    <xf numFmtId="0" fontId="27" fillId="6" borderId="0" xfId="0" applyFont="1" applyFill="1"/>
    <xf numFmtId="2" fontId="58" fillId="9" borderId="0" xfId="0" applyNumberFormat="1" applyFont="1" applyFill="1"/>
  </cellXfs>
  <cellStyles count="12">
    <cellStyle name="40% - Accent3" xfId="3" builtinId="39"/>
    <cellStyle name="Accent1" xfId="2" builtinId="29"/>
    <cellStyle name="Gevolgde hyperlink" xfId="5" builtinId="9" hidden="1"/>
    <cellStyle name="Gevolgde hyperlink" xfId="6" builtinId="9" hidden="1"/>
    <cellStyle name="Gevolgde hyperlink" xfId="7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Gevolgde hyperlink" xfId="11" builtinId="9" hidden="1"/>
    <cellStyle name="Hyperlink" xfId="4" builtinId="8"/>
    <cellStyle name="Standaard" xfId="0" builtinId="0"/>
    <cellStyle name="Standaard_TOERNOOI MOYENNES 10-11" xfId="1" xr:uid="{00000000-0005-0000-0000-00000B000000}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/>
      </font>
      <alignment horizontal="center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/>
      </font>
      <numFmt numFmtId="30" formatCode="@"/>
      <alignment horizontal="center" vertical="center"/>
      <border diagonalUp="0" diagonalDown="0">
        <left style="thin">
          <color rgb="FF505050"/>
        </left>
        <right style="thin">
          <color rgb="FF50505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FF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8"/>
        <color theme="1"/>
      </font>
    </dxf>
    <dxf>
      <font>
        <strike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:K50" totalsRowShown="0" headerRowDxfId="44" dataDxfId="43">
  <autoFilter ref="A1:K50" xr:uid="{00000000-0009-0000-0100-000003000000}"/>
  <sortState ref="A2:K50">
    <sortCondition ref="A1:A50"/>
  </sortState>
  <tableColumns count="11">
    <tableColumn id="1" xr3:uid="{00000000-0010-0000-0000-000001000000}" name="naam" dataDxfId="42"/>
    <tableColumn id="2" xr3:uid="{00000000-0010-0000-0000-000002000000}" name="e-mail" dataDxfId="41"/>
    <tableColumn id="3" xr3:uid="{00000000-0010-0000-0000-000003000000}" name="tel.nr." dataDxfId="40"/>
    <tableColumn id="4" xr3:uid="{00000000-0010-0000-0000-000004000000}" name="caramb." dataDxfId="39"/>
    <tableColumn id="5" xr3:uid="{00000000-0010-0000-0000-000005000000}" name="libre" dataDxfId="38"/>
    <tableColumn id="6" xr3:uid="{00000000-0010-0000-0000-000006000000}" name="3B" dataDxfId="37"/>
    <tableColumn id="7" xr3:uid="{00000000-0010-0000-0000-000007000000}" name="allr moy" dataDxfId="36"/>
    <tableColumn id="8" xr3:uid="{00000000-0010-0000-0000-000008000000}" name="Kolom1" dataDxfId="35"/>
    <tableColumn id="9" xr3:uid="{00000000-0010-0000-0000-000009000000}" name="Inschr.gld" dataDxfId="34"/>
    <tableColumn id="10" xr3:uid="{00000000-0010-0000-0000-00000A000000}" name="W'app" dataDxfId="33"/>
    <tableColumn id="11" xr3:uid="{00000000-0010-0000-0000-00000B000000}" name="Opmerkingen" dataDxfId="32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2:AD59" totalsRowShown="0" headerRowDxfId="31" dataDxfId="30" headerRowCellStyle="Accent1">
  <autoFilter ref="A2:AD59" xr:uid="{00000000-0009-0000-0100-000007000000}"/>
  <sortState ref="A3:AD59">
    <sortCondition ref="A2:A59"/>
  </sortState>
  <tableColumns count="30">
    <tableColumn id="1" xr3:uid="{00000000-0010-0000-0100-000001000000}" name="Naam speler" dataDxfId="29"/>
    <tableColumn id="2" xr3:uid="{00000000-0010-0000-0100-000002000000}" name="te maken" dataDxfId="28" dataCellStyle="40% - Accent3"/>
    <tableColumn id="3" xr3:uid="{00000000-0010-0000-0100-000003000000}" name="car" dataDxfId="27"/>
    <tableColumn id="4" xr3:uid="{00000000-0010-0000-0100-000004000000}" name="beurten" dataDxfId="26"/>
    <tableColumn id="5" xr3:uid="{00000000-0010-0000-0100-000005000000}" name="moy" dataDxfId="25">
      <calculatedColumnFormula>(C3/D3)</calculatedColumnFormula>
    </tableColumn>
    <tableColumn id="6" xr3:uid="{00000000-0010-0000-0100-000006000000}" name="car2" dataDxfId="24"/>
    <tableColumn id="7" xr3:uid="{00000000-0010-0000-0100-000007000000}" name="beurten3" dataDxfId="23"/>
    <tableColumn id="8" xr3:uid="{00000000-0010-0000-0100-000008000000}" name="moy4" dataDxfId="22">
      <calculatedColumnFormula>(F3/G3)</calculatedColumnFormula>
    </tableColumn>
    <tableColumn id="9" xr3:uid="{00000000-0010-0000-0100-000009000000}" name="car5" dataDxfId="21"/>
    <tableColumn id="10" xr3:uid="{00000000-0010-0000-0100-00000A000000}" name="beurten6" dataDxfId="20"/>
    <tableColumn id="11" xr3:uid="{00000000-0010-0000-0100-00000B000000}" name="moy7" dataDxfId="19">
      <calculatedColumnFormula>(I3/J3)</calculatedColumnFormula>
    </tableColumn>
    <tableColumn id="12" xr3:uid="{00000000-0010-0000-0100-00000C000000}" name="car8" dataDxfId="18"/>
    <tableColumn id="13" xr3:uid="{00000000-0010-0000-0100-00000D000000}" name="beurten9" dataDxfId="17"/>
    <tableColumn id="14" xr3:uid="{00000000-0010-0000-0100-00000E000000}" name="moy10" dataDxfId="16">
      <calculatedColumnFormula>(L3/M3)</calculatedColumnFormula>
    </tableColumn>
    <tableColumn id="15" xr3:uid="{00000000-0010-0000-0100-00000F000000}" name="na verhoging" dataDxfId="15" dataCellStyle="40% - Accent3"/>
    <tableColumn id="16" xr3:uid="{00000000-0010-0000-0100-000010000000}" name="car11" dataDxfId="14"/>
    <tableColumn id="17" xr3:uid="{00000000-0010-0000-0100-000011000000}" name="beurten12" dataDxfId="13"/>
    <tableColumn id="18" xr3:uid="{00000000-0010-0000-0100-000012000000}" name="moy13" dataDxfId="12">
      <calculatedColumnFormula>(P3/Q3)</calculatedColumnFormula>
    </tableColumn>
    <tableColumn id="19" xr3:uid="{00000000-0010-0000-0100-000013000000}" name="car14" dataDxfId="11"/>
    <tableColumn id="20" xr3:uid="{00000000-0010-0000-0100-000014000000}" name="beurten15" dataDxfId="10"/>
    <tableColumn id="21" xr3:uid="{00000000-0010-0000-0100-000015000000}" name="moy16" dataDxfId="9">
      <calculatedColumnFormula>(S3/T3)</calculatedColumnFormula>
    </tableColumn>
    <tableColumn id="22" xr3:uid="{00000000-0010-0000-0100-000016000000}" name="car17" dataDxfId="8"/>
    <tableColumn id="23" xr3:uid="{00000000-0010-0000-0100-000017000000}" name="beurten18" dataDxfId="7"/>
    <tableColumn id="24" xr3:uid="{00000000-0010-0000-0100-000018000000}" name="moy19" dataDxfId="6">
      <calculatedColumnFormula>(V3/W3)</calculatedColumnFormula>
    </tableColumn>
    <tableColumn id="25" xr3:uid="{00000000-0010-0000-0100-000019000000}" name="car20" dataDxfId="5"/>
    <tableColumn id="26" xr3:uid="{00000000-0010-0000-0100-00001A000000}" name="beurten21" dataDxfId="4"/>
    <tableColumn id="27" xr3:uid="{00000000-0010-0000-0100-00001B000000}" name="moy22" dataDxfId="3">
      <calculatedColumnFormula>(Y3/Z3)</calculatedColumnFormula>
    </tableColumn>
    <tableColumn id="28" xr3:uid="{00000000-0010-0000-0100-00001C000000}" name="Kolom23" dataDxfId="2"/>
    <tableColumn id="29" xr3:uid="{00000000-0010-0000-0100-00001D000000}" name="Kolom24" dataDxfId="1"/>
    <tableColumn id="30" xr3:uid="{00000000-0010-0000-0100-00001E000000}" name="TOERNOOIMOYENNE" dataDxfId="0">
      <calculatedColumnFormula>(F3+I3+L3+P3+S3+V3+Y3)/(G3+J3+M3+Q3+T3+W3+Z3)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jeth@home.nl" TargetMode="External"/><Relationship Id="rId18" Type="http://schemas.openxmlformats.org/officeDocument/2006/relationships/hyperlink" Target="mailto:annabellajoosten@hotmail.com" TargetMode="External"/><Relationship Id="rId26" Type="http://schemas.openxmlformats.org/officeDocument/2006/relationships/hyperlink" Target="mailto:5361BB20@hetnet.nl" TargetMode="External"/><Relationship Id="rId39" Type="http://schemas.openxmlformats.org/officeDocument/2006/relationships/hyperlink" Target="mailto:p.vanharen@home.nl" TargetMode="External"/><Relationship Id="rId21" Type="http://schemas.openxmlformats.org/officeDocument/2006/relationships/hyperlink" Target="mailto:dionvaneekelen@hotmail.com" TargetMode="External"/><Relationship Id="rId34" Type="http://schemas.openxmlformats.org/officeDocument/2006/relationships/hyperlink" Target="mailto:p.vanharen@home.nl" TargetMode="External"/><Relationship Id="rId42" Type="http://schemas.openxmlformats.org/officeDocument/2006/relationships/hyperlink" Target="mailto:george.v.kuppeveld@home.nl" TargetMode="External"/><Relationship Id="rId47" Type="http://schemas.openxmlformats.org/officeDocument/2006/relationships/hyperlink" Target="mailto:tonnie48@hotmail.com" TargetMode="External"/><Relationship Id="rId7" Type="http://schemas.openxmlformats.org/officeDocument/2006/relationships/hyperlink" Target="mailto:m.danner.grave@gmail.com" TargetMode="External"/><Relationship Id="rId2" Type="http://schemas.openxmlformats.org/officeDocument/2006/relationships/hyperlink" Target="mailto:harrievanbommel@ziggo.nl" TargetMode="External"/><Relationship Id="rId16" Type="http://schemas.openxmlformats.org/officeDocument/2006/relationships/hyperlink" Target="mailto:a.j.adams@home.nl" TargetMode="External"/><Relationship Id="rId29" Type="http://schemas.openxmlformats.org/officeDocument/2006/relationships/hyperlink" Target="mailto:loek.adriaans@home.nl" TargetMode="External"/><Relationship Id="rId11" Type="http://schemas.openxmlformats.org/officeDocument/2006/relationships/hyperlink" Target="mailto:johneggenhuizen@home.nl" TargetMode="External"/><Relationship Id="rId24" Type="http://schemas.openxmlformats.org/officeDocument/2006/relationships/hyperlink" Target="mailto:thj.derksen@home.nl" TargetMode="External"/><Relationship Id="rId32" Type="http://schemas.openxmlformats.org/officeDocument/2006/relationships/hyperlink" Target="mailto:annobmw@cs.com" TargetMode="External"/><Relationship Id="rId37" Type="http://schemas.openxmlformats.org/officeDocument/2006/relationships/hyperlink" Target="mailto:info@hbardoel.nl" TargetMode="External"/><Relationship Id="rId40" Type="http://schemas.openxmlformats.org/officeDocument/2006/relationships/hyperlink" Target="mailto:annabellajoosten@hotmail.com" TargetMode="External"/><Relationship Id="rId45" Type="http://schemas.openxmlformats.org/officeDocument/2006/relationships/hyperlink" Target="mailto:imrijssemus@hetnet.nl" TargetMode="External"/><Relationship Id="rId5" Type="http://schemas.openxmlformats.org/officeDocument/2006/relationships/hyperlink" Target="mailto:andreleurs@home.nl" TargetMode="External"/><Relationship Id="rId15" Type="http://schemas.openxmlformats.org/officeDocument/2006/relationships/hyperlink" Target="mailto:imrijssemus@hetnet.nl" TargetMode="External"/><Relationship Id="rId23" Type="http://schemas.openxmlformats.org/officeDocument/2006/relationships/hyperlink" Target="mailto:chielvanharen@ziggo.nl" TargetMode="External"/><Relationship Id="rId28" Type="http://schemas.openxmlformats.org/officeDocument/2006/relationships/hyperlink" Target="mailto:pverhaaren@kpnmail.nl" TargetMode="External"/><Relationship Id="rId36" Type="http://schemas.openxmlformats.org/officeDocument/2006/relationships/hyperlink" Target="mailto:j.b.willemsen@xmsnet.nl" TargetMode="External"/><Relationship Id="rId49" Type="http://schemas.openxmlformats.org/officeDocument/2006/relationships/table" Target="../tables/table1.xml"/><Relationship Id="rId10" Type="http://schemas.openxmlformats.org/officeDocument/2006/relationships/hyperlink" Target="mailto:jvdbroek29@ziggo.nl" TargetMode="External"/><Relationship Id="rId19" Type="http://schemas.openxmlformats.org/officeDocument/2006/relationships/hyperlink" Target="mailto:info@hbardoel.nl" TargetMode="External"/><Relationship Id="rId31" Type="http://schemas.openxmlformats.org/officeDocument/2006/relationships/hyperlink" Target="mailto:marcovanzetten@pzschilders.nl" TargetMode="External"/><Relationship Id="rId44" Type="http://schemas.openxmlformats.org/officeDocument/2006/relationships/hyperlink" Target="mailto:gjte.mulder@home.nl" TargetMode="External"/><Relationship Id="rId4" Type="http://schemas.openxmlformats.org/officeDocument/2006/relationships/hyperlink" Target="mailto:paul.vanhalen@home.nl" TargetMode="External"/><Relationship Id="rId9" Type="http://schemas.openxmlformats.org/officeDocument/2006/relationships/hyperlink" Target="mailto:wesley_grave@hotmail.com" TargetMode="External"/><Relationship Id="rId14" Type="http://schemas.openxmlformats.org/officeDocument/2006/relationships/hyperlink" Target="mailto:eric1111@live.nl" TargetMode="External"/><Relationship Id="rId22" Type="http://schemas.openxmlformats.org/officeDocument/2006/relationships/hyperlink" Target="mailto:hejadekup@ziggo.nl" TargetMode="External"/><Relationship Id="rId27" Type="http://schemas.openxmlformats.org/officeDocument/2006/relationships/hyperlink" Target="mailto:jeannette.habraken@gmail.com" TargetMode="External"/><Relationship Id="rId30" Type="http://schemas.openxmlformats.org/officeDocument/2006/relationships/hyperlink" Target="mailto:info@ray-dibbets.nl" TargetMode="External"/><Relationship Id="rId35" Type="http://schemas.openxmlformats.org/officeDocument/2006/relationships/hyperlink" Target="mailto:jandunk@hotmail.com" TargetMode="External"/><Relationship Id="rId43" Type="http://schemas.openxmlformats.org/officeDocument/2006/relationships/hyperlink" Target="mailto:hejadekup@ziggo.nl" TargetMode="External"/><Relationship Id="rId48" Type="http://schemas.openxmlformats.org/officeDocument/2006/relationships/hyperlink" Target="mailto:mj.verhaaren@ziggo.nl%20" TargetMode="External"/><Relationship Id="rId8" Type="http://schemas.openxmlformats.org/officeDocument/2006/relationships/hyperlink" Target="mailto:lino.rian@home.nl" TargetMode="External"/><Relationship Id="rId3" Type="http://schemas.openxmlformats.org/officeDocument/2006/relationships/hyperlink" Target="mailto:van.bommel@home.nl" TargetMode="External"/><Relationship Id="rId12" Type="http://schemas.openxmlformats.org/officeDocument/2006/relationships/hyperlink" Target="mailto:tonnie48@hotmail.com" TargetMode="External"/><Relationship Id="rId17" Type="http://schemas.openxmlformats.org/officeDocument/2006/relationships/hyperlink" Target="mailto:george.v.kuppeveld@home.nl" TargetMode="External"/><Relationship Id="rId25" Type="http://schemas.openxmlformats.org/officeDocument/2006/relationships/hyperlink" Target="mailto:schneider02@planet.nl" TargetMode="External"/><Relationship Id="rId33" Type="http://schemas.openxmlformats.org/officeDocument/2006/relationships/hyperlink" Target="mailto:mj.verhaaren@tele2.nl" TargetMode="External"/><Relationship Id="rId38" Type="http://schemas.openxmlformats.org/officeDocument/2006/relationships/hyperlink" Target="mailto:dhzbardoel@hetnet.nl" TargetMode="External"/><Relationship Id="rId46" Type="http://schemas.openxmlformats.org/officeDocument/2006/relationships/hyperlink" Target="mailto:schneider02@planet.nl" TargetMode="External"/><Relationship Id="rId20" Type="http://schemas.openxmlformats.org/officeDocument/2006/relationships/hyperlink" Target="mailto:dhzbardoel@hetnet.nl" TargetMode="External"/><Relationship Id="rId41" Type="http://schemas.openxmlformats.org/officeDocument/2006/relationships/hyperlink" Target="mailto:jeth@home.nl" TargetMode="External"/><Relationship Id="rId1" Type="http://schemas.openxmlformats.org/officeDocument/2006/relationships/hyperlink" Target="tel:06-15201776" TargetMode="External"/><Relationship Id="rId6" Type="http://schemas.openxmlformats.org/officeDocument/2006/relationships/hyperlink" Target="mailto:gjte.mulder@home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opLeftCell="A13" zoomScale="150" zoomScaleNormal="150" zoomScalePageLayoutView="125" workbookViewId="0" xr3:uid="{AEA406A1-0E4B-5B11-9CD5-51D6E497D94C}">
      <selection activeCell="C30" sqref="C30:J31"/>
    </sheetView>
  </sheetViews>
  <sheetFormatPr defaultColWidth="11.4609375" defaultRowHeight="18" x14ac:dyDescent="0.2"/>
  <cols>
    <col min="1" max="1" width="11.4609375" style="12" customWidth="1"/>
    <col min="2" max="2" width="8.359375" style="12" customWidth="1"/>
    <col min="3" max="3" width="28.453125" style="13" customWidth="1"/>
    <col min="4" max="4" width="11.59375" style="9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76" customWidth="1"/>
    <col min="19" max="16384" width="11.4609375" style="14"/>
  </cols>
  <sheetData>
    <row r="1" spans="1:22" ht="21.75" x14ac:dyDescent="0.25">
      <c r="B1" s="252" t="s">
        <v>350</v>
      </c>
      <c r="C1" s="11"/>
      <c r="K1" s="13"/>
      <c r="L1" s="12"/>
      <c r="M1" s="12"/>
      <c r="N1" s="50"/>
      <c r="O1" s="13"/>
      <c r="R1" s="77"/>
    </row>
    <row r="2" spans="1:22" x14ac:dyDescent="0.2">
      <c r="I2" s="15" t="s">
        <v>320</v>
      </c>
      <c r="K2" s="13"/>
      <c r="L2" s="268" t="s">
        <v>319</v>
      </c>
      <c r="M2" s="267"/>
      <c r="N2" s="269"/>
      <c r="O2" s="13"/>
      <c r="R2" s="77"/>
    </row>
    <row r="3" spans="1:22" x14ac:dyDescent="0.2">
      <c r="C3" s="31"/>
      <c r="D3" s="33"/>
      <c r="E3" s="33"/>
      <c r="F3" s="33"/>
      <c r="G3" s="51"/>
      <c r="I3" s="13" t="s">
        <v>0</v>
      </c>
      <c r="K3" s="13"/>
      <c r="L3" s="421" t="s">
        <v>410</v>
      </c>
      <c r="M3" s="270"/>
      <c r="N3" s="422"/>
      <c r="O3" s="24"/>
      <c r="R3" s="77"/>
      <c r="V3" s="14" t="s">
        <v>371</v>
      </c>
    </row>
    <row r="4" spans="1:22" ht="20.100000000000001" customHeight="1" x14ac:dyDescent="0.2">
      <c r="A4" s="226"/>
      <c r="B4" s="226"/>
      <c r="C4" s="227" t="s">
        <v>346</v>
      </c>
      <c r="D4" s="228"/>
      <c r="E4" s="228"/>
      <c r="F4" s="228"/>
      <c r="G4" s="229"/>
      <c r="H4" s="228"/>
      <c r="I4" s="230"/>
      <c r="J4" s="228"/>
      <c r="K4" s="230"/>
      <c r="L4" s="226"/>
      <c r="M4" s="226"/>
      <c r="N4" s="242"/>
      <c r="O4" s="230"/>
      <c r="P4" s="225" t="s">
        <v>100</v>
      </c>
      <c r="Q4" s="231"/>
      <c r="R4" s="238"/>
      <c r="V4" s="14" t="s">
        <v>372</v>
      </c>
    </row>
    <row r="5" spans="1:22" s="13" customFormat="1" ht="20.100000000000001" customHeight="1" thickBot="1" x14ac:dyDescent="0.25">
      <c r="A5" s="232" t="s">
        <v>1</v>
      </c>
      <c r="B5" s="232"/>
      <c r="C5" s="232" t="s">
        <v>3</v>
      </c>
      <c r="D5" s="233" t="s">
        <v>2</v>
      </c>
      <c r="E5" s="234" t="s">
        <v>33</v>
      </c>
      <c r="F5" s="234" t="s">
        <v>34</v>
      </c>
      <c r="G5" s="235" t="s">
        <v>32</v>
      </c>
      <c r="H5" s="233"/>
      <c r="I5" s="232" t="s">
        <v>3</v>
      </c>
      <c r="J5" s="248" t="s">
        <v>2</v>
      </c>
      <c r="K5" s="230"/>
      <c r="L5" s="236" t="s">
        <v>33</v>
      </c>
      <c r="M5" s="236" t="s">
        <v>34</v>
      </c>
      <c r="N5" s="237" t="s">
        <v>32</v>
      </c>
      <c r="O5" s="230"/>
      <c r="P5" s="230" t="s">
        <v>2</v>
      </c>
      <c r="Q5" s="230" t="s">
        <v>136</v>
      </c>
      <c r="R5" s="238" t="s">
        <v>101</v>
      </c>
      <c r="V5" s="14" t="s">
        <v>373</v>
      </c>
    </row>
    <row r="6" spans="1:22" s="13" customFormat="1" ht="20.100000000000001" customHeight="1" x14ac:dyDescent="0.2">
      <c r="A6" s="239" t="s">
        <v>52</v>
      </c>
      <c r="B6" s="240"/>
      <c r="C6" s="225" t="s">
        <v>378</v>
      </c>
      <c r="D6" s="247" t="s">
        <v>220</v>
      </c>
      <c r="E6" s="243" t="s">
        <v>423</v>
      </c>
      <c r="F6" s="243" t="s">
        <v>424</v>
      </c>
      <c r="G6" s="244">
        <v>100</v>
      </c>
      <c r="H6" s="241" t="s">
        <v>125</v>
      </c>
      <c r="I6" s="425" t="s">
        <v>379</v>
      </c>
      <c r="J6" s="245" t="s">
        <v>6</v>
      </c>
      <c r="K6" s="230"/>
      <c r="L6" s="226">
        <v>23</v>
      </c>
      <c r="M6" s="226">
        <v>28</v>
      </c>
      <c r="N6" s="242">
        <f>(L6/24)*100</f>
        <v>95.833333333333343</v>
      </c>
      <c r="O6" s="230"/>
      <c r="P6" s="226">
        <v>24</v>
      </c>
      <c r="Q6" s="226">
        <v>23</v>
      </c>
      <c r="R6" s="265">
        <f>((Q6/P6)*100)-F6</f>
        <v>67.833333333333343</v>
      </c>
      <c r="S6" s="230"/>
      <c r="V6" s="14" t="s">
        <v>418</v>
      </c>
    </row>
    <row r="7" spans="1:22" s="13" customFormat="1" ht="20.100000000000001" customHeight="1" x14ac:dyDescent="0.2">
      <c r="A7" s="239" t="s">
        <v>133</v>
      </c>
      <c r="B7" s="226"/>
      <c r="C7" s="225" t="s">
        <v>380</v>
      </c>
      <c r="D7" s="247" t="s">
        <v>220</v>
      </c>
      <c r="E7" s="228" t="s">
        <v>423</v>
      </c>
      <c r="F7" s="228" t="s">
        <v>425</v>
      </c>
      <c r="G7" s="229">
        <v>100</v>
      </c>
      <c r="H7" s="241" t="s">
        <v>125</v>
      </c>
      <c r="I7" s="425" t="s">
        <v>381</v>
      </c>
      <c r="J7" s="245" t="s">
        <v>158</v>
      </c>
      <c r="K7" s="230"/>
      <c r="L7" s="226">
        <v>12</v>
      </c>
      <c r="M7" s="226">
        <v>49</v>
      </c>
      <c r="N7" s="242">
        <f>L7/18*100</f>
        <v>66.666666666666657</v>
      </c>
      <c r="O7" s="230"/>
      <c r="P7" s="226">
        <v>18</v>
      </c>
      <c r="Q7" s="226">
        <v>12</v>
      </c>
      <c r="R7" s="265">
        <f>((Q7/P7)*100)-F7</f>
        <v>17.666666666666657</v>
      </c>
      <c r="S7" s="230"/>
    </row>
    <row r="8" spans="1:22" s="13" customFormat="1" ht="20.100000000000001" customHeight="1" x14ac:dyDescent="0.2">
      <c r="A8" s="239" t="s">
        <v>132</v>
      </c>
      <c r="B8" s="239"/>
      <c r="C8" s="225" t="s">
        <v>382</v>
      </c>
      <c r="D8" s="245" t="s">
        <v>7</v>
      </c>
      <c r="E8" s="228" t="s">
        <v>426</v>
      </c>
      <c r="F8" s="228" t="s">
        <v>427</v>
      </c>
      <c r="G8" s="229">
        <v>100</v>
      </c>
      <c r="H8" s="241" t="s">
        <v>125</v>
      </c>
      <c r="I8" s="425" t="s">
        <v>383</v>
      </c>
      <c r="J8" s="245" t="s">
        <v>158</v>
      </c>
      <c r="K8" s="230"/>
      <c r="L8" s="226">
        <v>15</v>
      </c>
      <c r="M8" s="226">
        <v>35</v>
      </c>
      <c r="N8" s="242">
        <f>L8/18*100</f>
        <v>83.333333333333343</v>
      </c>
      <c r="O8" s="230"/>
      <c r="P8" s="226">
        <v>18</v>
      </c>
      <c r="Q8" s="226">
        <v>15</v>
      </c>
      <c r="R8" s="265">
        <f>((Q8/P8)*100)-F8</f>
        <v>48.333333333333343</v>
      </c>
      <c r="S8" s="230"/>
    </row>
    <row r="9" spans="1:22" s="13" customFormat="1" ht="20.100000000000001" customHeight="1" x14ac:dyDescent="0.2">
      <c r="A9" s="239" t="s">
        <v>134</v>
      </c>
      <c r="B9" s="226"/>
      <c r="C9" s="230" t="s">
        <v>384</v>
      </c>
      <c r="D9" s="245" t="s">
        <v>8</v>
      </c>
      <c r="E9" s="353">
        <v>35</v>
      </c>
      <c r="F9" s="353">
        <v>21</v>
      </c>
      <c r="G9" s="229">
        <v>100</v>
      </c>
      <c r="H9" s="241" t="s">
        <v>125</v>
      </c>
      <c r="I9" s="426" t="s">
        <v>385</v>
      </c>
      <c r="J9" s="245" t="s">
        <v>6</v>
      </c>
      <c r="K9" s="230"/>
      <c r="L9" s="226">
        <v>12</v>
      </c>
      <c r="M9" s="226">
        <v>21</v>
      </c>
      <c r="N9" s="242">
        <f>L9/24*100</f>
        <v>50</v>
      </c>
      <c r="O9" s="230"/>
      <c r="P9" s="226">
        <v>24</v>
      </c>
      <c r="Q9" s="226">
        <v>12</v>
      </c>
      <c r="R9" s="265">
        <f>((Q9/P9)*100)-F9</f>
        <v>29</v>
      </c>
      <c r="S9" s="230"/>
    </row>
    <row r="10" spans="1:22" s="13" customFormat="1" ht="20.100000000000001" customHeight="1" x14ac:dyDescent="0.2">
      <c r="A10" s="239" t="s">
        <v>135</v>
      </c>
      <c r="B10" s="226"/>
      <c r="C10" s="230" t="s">
        <v>402</v>
      </c>
      <c r="D10" s="245" t="s">
        <v>8</v>
      </c>
      <c r="E10" s="230">
        <v>35</v>
      </c>
      <c r="F10" s="353">
        <v>29</v>
      </c>
      <c r="G10" s="229">
        <v>100</v>
      </c>
      <c r="H10" s="241" t="s">
        <v>125</v>
      </c>
      <c r="I10" s="426" t="s">
        <v>403</v>
      </c>
      <c r="J10" s="245" t="s">
        <v>7</v>
      </c>
      <c r="K10" s="230"/>
      <c r="L10" s="226">
        <v>21</v>
      </c>
      <c r="M10" s="226">
        <v>29</v>
      </c>
      <c r="N10" s="242">
        <f>L10/29*100</f>
        <v>72.41379310344827</v>
      </c>
      <c r="O10" s="230"/>
      <c r="P10" s="226">
        <v>29</v>
      </c>
      <c r="Q10" s="226">
        <v>21</v>
      </c>
      <c r="R10" s="271">
        <f>((Q10/P10)*100)-F22</f>
        <v>52.41379310344827</v>
      </c>
      <c r="S10" s="230"/>
    </row>
    <row r="11" spans="1:22" s="15" customFormat="1" ht="20.100000000000001" customHeight="1" x14ac:dyDescent="0.2">
      <c r="A11" s="226"/>
      <c r="B11" s="226"/>
      <c r="C11" s="230"/>
      <c r="D11" s="245"/>
      <c r="E11" s="243"/>
      <c r="F11" s="243"/>
      <c r="G11" s="244"/>
      <c r="H11" s="228"/>
      <c r="I11" s="230"/>
      <c r="J11" s="245"/>
      <c r="K11" s="230"/>
      <c r="L11" s="226"/>
      <c r="M11" s="226"/>
      <c r="N11" s="242"/>
      <c r="O11" s="230"/>
      <c r="P11" s="230"/>
      <c r="Q11" s="230"/>
      <c r="R11" s="265"/>
      <c r="S11" s="230"/>
    </row>
    <row r="12" spans="1:22" s="13" customFormat="1" x14ac:dyDescent="0.2">
      <c r="A12" s="226"/>
      <c r="B12" s="226"/>
      <c r="C12" s="227" t="s">
        <v>347</v>
      </c>
      <c r="D12" s="245"/>
      <c r="E12" s="228"/>
      <c r="F12" s="228"/>
      <c r="G12" s="229"/>
      <c r="H12" s="228"/>
      <c r="I12" s="230"/>
      <c r="J12" s="245"/>
      <c r="K12" s="230"/>
      <c r="L12" s="226"/>
      <c r="M12" s="226"/>
      <c r="N12" s="242"/>
      <c r="O12" s="230"/>
      <c r="P12" s="225" t="s">
        <v>100</v>
      </c>
      <c r="Q12" s="231"/>
      <c r="R12" s="266"/>
      <c r="S12" s="230"/>
    </row>
    <row r="13" spans="1:22" s="13" customFormat="1" ht="18.75" thickBot="1" x14ac:dyDescent="0.25">
      <c r="A13" s="232" t="s">
        <v>1</v>
      </c>
      <c r="B13" s="232"/>
      <c r="C13" s="232" t="s">
        <v>3</v>
      </c>
      <c r="D13" s="248" t="s">
        <v>2</v>
      </c>
      <c r="E13" s="234" t="s">
        <v>33</v>
      </c>
      <c r="F13" s="234" t="s">
        <v>34</v>
      </c>
      <c r="G13" s="235" t="s">
        <v>32</v>
      </c>
      <c r="H13" s="233"/>
      <c r="I13" s="232" t="s">
        <v>3</v>
      </c>
      <c r="J13" s="248" t="s">
        <v>2</v>
      </c>
      <c r="K13" s="230"/>
      <c r="L13" s="236" t="s">
        <v>33</v>
      </c>
      <c r="M13" s="236" t="s">
        <v>34</v>
      </c>
      <c r="N13" s="237" t="s">
        <v>32</v>
      </c>
      <c r="O13" s="230"/>
      <c r="P13" s="230" t="s">
        <v>2</v>
      </c>
      <c r="Q13" s="230" t="s">
        <v>136</v>
      </c>
      <c r="R13" s="266" t="s">
        <v>101</v>
      </c>
      <c r="S13" s="230"/>
    </row>
    <row r="14" spans="1:22" x14ac:dyDescent="0.2">
      <c r="A14" s="239" t="s">
        <v>52</v>
      </c>
      <c r="B14" s="240"/>
      <c r="C14" s="225" t="s">
        <v>388</v>
      </c>
      <c r="D14" s="247" t="s">
        <v>220</v>
      </c>
      <c r="E14" s="228" t="s">
        <v>423</v>
      </c>
      <c r="F14" s="228" t="s">
        <v>429</v>
      </c>
      <c r="G14" s="229">
        <v>100</v>
      </c>
      <c r="H14" s="241" t="s">
        <v>125</v>
      </c>
      <c r="I14" s="425" t="s">
        <v>389</v>
      </c>
      <c r="J14" s="245" t="s">
        <v>158</v>
      </c>
      <c r="K14" s="230"/>
      <c r="L14" s="226">
        <v>6</v>
      </c>
      <c r="M14" s="226">
        <v>30</v>
      </c>
      <c r="N14" s="242">
        <f>L14/18*100</f>
        <v>33.333333333333329</v>
      </c>
      <c r="O14" s="230"/>
      <c r="P14" s="230">
        <v>18</v>
      </c>
      <c r="Q14" s="230">
        <v>6</v>
      </c>
      <c r="R14" s="265">
        <f>((Q14/P14)*100)-F14</f>
        <v>3.3333333333333286</v>
      </c>
      <c r="S14" s="272"/>
    </row>
    <row r="15" spans="1:22" x14ac:dyDescent="0.2">
      <c r="A15" s="342" t="s">
        <v>133</v>
      </c>
      <c r="B15" s="342"/>
      <c r="C15" s="127" t="s">
        <v>390</v>
      </c>
      <c r="D15" s="344" t="s">
        <v>158</v>
      </c>
      <c r="E15" s="345" t="s">
        <v>430</v>
      </c>
      <c r="F15" s="345" t="s">
        <v>431</v>
      </c>
      <c r="G15" s="346">
        <f>E15/18*100</f>
        <v>83.333333333333343</v>
      </c>
      <c r="H15" s="345" t="s">
        <v>125</v>
      </c>
      <c r="I15" s="343" t="s">
        <v>391</v>
      </c>
      <c r="J15" s="344" t="s">
        <v>8</v>
      </c>
      <c r="K15" s="343"/>
      <c r="L15" s="342">
        <v>35</v>
      </c>
      <c r="M15" s="342">
        <v>33</v>
      </c>
      <c r="N15" s="347">
        <v>100</v>
      </c>
      <c r="O15" s="343"/>
      <c r="P15" s="343">
        <v>18</v>
      </c>
      <c r="Q15" s="343">
        <v>15</v>
      </c>
      <c r="R15" s="348">
        <f>((Q15/P15)*100)-F15</f>
        <v>50.333333333333343</v>
      </c>
      <c r="S15" s="272"/>
      <c r="T15" s="13"/>
    </row>
    <row r="16" spans="1:22" x14ac:dyDescent="0.2">
      <c r="A16" s="239" t="s">
        <v>132</v>
      </c>
      <c r="B16" s="239"/>
      <c r="C16" s="425" t="s">
        <v>392</v>
      </c>
      <c r="D16" s="247" t="s">
        <v>220</v>
      </c>
      <c r="E16" s="243" t="s">
        <v>432</v>
      </c>
      <c r="F16" s="243" t="s">
        <v>433</v>
      </c>
      <c r="G16" s="244">
        <f>E16/42*100</f>
        <v>95.238095238095227</v>
      </c>
      <c r="H16" s="241" t="s">
        <v>125</v>
      </c>
      <c r="I16" s="225" t="s">
        <v>393</v>
      </c>
      <c r="J16" s="245" t="s">
        <v>7</v>
      </c>
      <c r="K16" s="230"/>
      <c r="L16" s="226">
        <v>29</v>
      </c>
      <c r="M16" s="226">
        <v>32</v>
      </c>
      <c r="N16" s="242">
        <v>100</v>
      </c>
      <c r="O16" s="230"/>
      <c r="P16" s="230">
        <v>42</v>
      </c>
      <c r="Q16" s="230">
        <v>40</v>
      </c>
      <c r="R16" s="351">
        <f>((Q16/P16)*100)-F16</f>
        <v>63.238095238095227</v>
      </c>
      <c r="S16" s="272"/>
      <c r="T16" s="13"/>
    </row>
    <row r="17" spans="1:19" x14ac:dyDescent="0.2">
      <c r="A17" s="239" t="s">
        <v>134</v>
      </c>
      <c r="B17" s="226"/>
      <c r="C17" s="230" t="s">
        <v>394</v>
      </c>
      <c r="D17" s="245" t="s">
        <v>7</v>
      </c>
      <c r="E17" s="226">
        <v>29</v>
      </c>
      <c r="F17" s="226">
        <v>19</v>
      </c>
      <c r="G17" s="229">
        <v>100</v>
      </c>
      <c r="H17" s="241" t="s">
        <v>125</v>
      </c>
      <c r="I17" s="426" t="s">
        <v>395</v>
      </c>
      <c r="J17" s="245" t="s">
        <v>7</v>
      </c>
      <c r="K17" s="230"/>
      <c r="L17" s="226">
        <v>25</v>
      </c>
      <c r="M17" s="226">
        <v>19</v>
      </c>
      <c r="N17" s="242">
        <f>L17/29*100</f>
        <v>86.206896551724128</v>
      </c>
      <c r="O17" s="230"/>
      <c r="P17" s="230">
        <v>29</v>
      </c>
      <c r="Q17" s="230">
        <v>25</v>
      </c>
      <c r="R17" s="265">
        <f>((Q17/P17)*100)-F17</f>
        <v>67.206896551724128</v>
      </c>
      <c r="S17" s="272"/>
    </row>
    <row r="18" spans="1:19" x14ac:dyDescent="0.2">
      <c r="A18" s="239" t="s">
        <v>135</v>
      </c>
      <c r="B18" s="226"/>
      <c r="C18" s="230" t="s">
        <v>400</v>
      </c>
      <c r="D18" s="245" t="s">
        <v>8</v>
      </c>
      <c r="E18" s="226">
        <v>35</v>
      </c>
      <c r="F18" s="226">
        <v>23</v>
      </c>
      <c r="G18" s="229">
        <v>100</v>
      </c>
      <c r="H18" s="241" t="s">
        <v>125</v>
      </c>
      <c r="I18" s="426" t="s">
        <v>401</v>
      </c>
      <c r="J18" s="245" t="s">
        <v>8</v>
      </c>
      <c r="K18" s="230"/>
      <c r="L18" s="226">
        <v>26</v>
      </c>
      <c r="M18" s="226">
        <v>23</v>
      </c>
      <c r="N18" s="242">
        <f>L18/35*100</f>
        <v>74.285714285714292</v>
      </c>
      <c r="O18" s="230"/>
      <c r="P18" s="230">
        <v>35</v>
      </c>
      <c r="Q18" s="230">
        <v>26</v>
      </c>
      <c r="R18" s="265">
        <f>((Q18/P18)*100)-F18</f>
        <v>51.285714285714292</v>
      </c>
      <c r="S18" s="272"/>
    </row>
    <row r="19" spans="1:19" s="13" customFormat="1" ht="20.100000000000001" customHeight="1" x14ac:dyDescent="0.2">
      <c r="A19" s="226"/>
      <c r="B19" s="226"/>
      <c r="C19" s="230"/>
      <c r="D19" s="230"/>
      <c r="E19" s="230"/>
      <c r="F19" s="230"/>
      <c r="G19" s="230"/>
      <c r="H19" s="230"/>
      <c r="I19" s="230"/>
      <c r="J19" s="230"/>
      <c r="K19" s="230"/>
      <c r="L19" s="226"/>
      <c r="M19" s="226"/>
      <c r="N19" s="242"/>
      <c r="O19" s="230"/>
      <c r="P19" s="225"/>
      <c r="Q19" s="231"/>
      <c r="R19" s="266"/>
      <c r="S19" s="230"/>
    </row>
    <row r="20" spans="1:19" s="13" customFormat="1" ht="20.100000000000001" customHeight="1" x14ac:dyDescent="0.2">
      <c r="A20" s="226"/>
      <c r="B20" s="226"/>
      <c r="C20" s="227" t="s">
        <v>348</v>
      </c>
      <c r="D20" s="245"/>
      <c r="E20" s="228"/>
      <c r="F20" s="228"/>
      <c r="G20" s="229"/>
      <c r="H20" s="228"/>
      <c r="I20" s="230"/>
      <c r="J20" s="245"/>
      <c r="K20" s="230"/>
      <c r="L20" s="226"/>
      <c r="M20" s="226"/>
      <c r="N20" s="242"/>
      <c r="O20" s="230"/>
      <c r="P20" s="225" t="s">
        <v>100</v>
      </c>
      <c r="Q20" s="231"/>
      <c r="R20" s="266"/>
      <c r="S20" s="230"/>
    </row>
    <row r="21" spans="1:19" s="13" customFormat="1" ht="20.100000000000001" customHeight="1" thickBot="1" x14ac:dyDescent="0.25">
      <c r="A21" s="232" t="s">
        <v>1</v>
      </c>
      <c r="B21" s="232"/>
      <c r="C21" s="232" t="s">
        <v>3</v>
      </c>
      <c r="D21" s="248" t="s">
        <v>2</v>
      </c>
      <c r="E21" s="234" t="s">
        <v>33</v>
      </c>
      <c r="F21" s="234" t="s">
        <v>34</v>
      </c>
      <c r="G21" s="235" t="s">
        <v>32</v>
      </c>
      <c r="H21" s="233"/>
      <c r="I21" s="232" t="s">
        <v>3</v>
      </c>
      <c r="J21" s="248" t="s">
        <v>2</v>
      </c>
      <c r="K21" s="230"/>
      <c r="L21" s="236" t="s">
        <v>33</v>
      </c>
      <c r="M21" s="236" t="s">
        <v>34</v>
      </c>
      <c r="N21" s="237" t="s">
        <v>32</v>
      </c>
      <c r="O21" s="230"/>
      <c r="P21" s="230" t="s">
        <v>2</v>
      </c>
      <c r="Q21" s="230" t="s">
        <v>136</v>
      </c>
      <c r="R21" s="266" t="s">
        <v>101</v>
      </c>
      <c r="S21" s="230"/>
    </row>
    <row r="22" spans="1:19" s="13" customFormat="1" ht="20.100000000000001" customHeight="1" x14ac:dyDescent="0.2">
      <c r="A22" s="342" t="s">
        <v>52</v>
      </c>
      <c r="B22" s="352"/>
      <c r="C22" s="426" t="s">
        <v>386</v>
      </c>
      <c r="D22" s="245" t="s">
        <v>6</v>
      </c>
      <c r="E22" s="226">
        <v>21</v>
      </c>
      <c r="F22" s="226">
        <v>20</v>
      </c>
      <c r="G22" s="226">
        <f>E22/24*100</f>
        <v>87.5</v>
      </c>
      <c r="H22" s="241" t="s">
        <v>125</v>
      </c>
      <c r="I22" s="230" t="s">
        <v>387</v>
      </c>
      <c r="J22" s="245" t="s">
        <v>7</v>
      </c>
      <c r="K22" s="225"/>
      <c r="L22" s="349">
        <v>29</v>
      </c>
      <c r="M22" s="349">
        <v>20</v>
      </c>
      <c r="N22" s="350">
        <v>100</v>
      </c>
      <c r="O22" s="225"/>
      <c r="P22" s="225">
        <v>24</v>
      </c>
      <c r="Q22" s="225">
        <v>21</v>
      </c>
      <c r="R22" s="265">
        <f>((Q22/P22)*100)-F22</f>
        <v>67.5</v>
      </c>
      <c r="S22" s="230"/>
    </row>
    <row r="23" spans="1:19" s="13" customFormat="1" ht="20.100000000000001" customHeight="1" x14ac:dyDescent="0.2">
      <c r="A23" s="239" t="s">
        <v>133</v>
      </c>
      <c r="B23" s="226"/>
      <c r="C23" s="225" t="s">
        <v>404</v>
      </c>
      <c r="D23" s="245" t="s">
        <v>329</v>
      </c>
      <c r="E23" s="228" t="s">
        <v>434</v>
      </c>
      <c r="F23" s="228" t="s">
        <v>433</v>
      </c>
      <c r="G23" s="229">
        <v>100</v>
      </c>
      <c r="H23" s="241" t="s">
        <v>125</v>
      </c>
      <c r="I23" s="425" t="s">
        <v>405</v>
      </c>
      <c r="J23" s="245" t="s">
        <v>8</v>
      </c>
      <c r="K23" s="230"/>
      <c r="L23" s="226">
        <v>33</v>
      </c>
      <c r="M23" s="226">
        <v>32</v>
      </c>
      <c r="N23" s="242">
        <f>L23/35*100</f>
        <v>94.285714285714278</v>
      </c>
      <c r="O23" s="230"/>
      <c r="P23" s="230">
        <v>35</v>
      </c>
      <c r="Q23" s="230">
        <v>33</v>
      </c>
      <c r="R23" s="265">
        <f>((Q23/P23)*100)-F23</f>
        <v>62.285714285714278</v>
      </c>
      <c r="S23" s="230"/>
    </row>
    <row r="24" spans="1:19" s="13" customFormat="1" ht="20.100000000000001" customHeight="1" x14ac:dyDescent="0.2">
      <c r="A24" s="239" t="s">
        <v>132</v>
      </c>
      <c r="B24" s="239"/>
      <c r="C24" s="426" t="s">
        <v>396</v>
      </c>
      <c r="D24" s="245" t="s">
        <v>6</v>
      </c>
      <c r="E24" s="226">
        <v>20</v>
      </c>
      <c r="F24" s="226">
        <v>27</v>
      </c>
      <c r="G24" s="226">
        <f>E24/24*100</f>
        <v>83.333333333333343</v>
      </c>
      <c r="H24" s="241" t="s">
        <v>125</v>
      </c>
      <c r="I24" s="230" t="s">
        <v>397</v>
      </c>
      <c r="J24" s="245" t="s">
        <v>7</v>
      </c>
      <c r="K24" s="230"/>
      <c r="L24" s="226">
        <v>29</v>
      </c>
      <c r="M24" s="226">
        <v>27</v>
      </c>
      <c r="N24" s="242">
        <v>100</v>
      </c>
      <c r="O24" s="230"/>
      <c r="P24" s="230">
        <v>24</v>
      </c>
      <c r="Q24" s="230">
        <v>20</v>
      </c>
      <c r="R24" s="265">
        <f>((Q24/P24)*100)-F24</f>
        <v>56.333333333333343</v>
      </c>
      <c r="S24" s="230"/>
    </row>
    <row r="25" spans="1:19" s="13" customFormat="1" ht="20.100000000000001" customHeight="1" x14ac:dyDescent="0.2">
      <c r="A25" s="239" t="s">
        <v>134</v>
      </c>
      <c r="B25" s="226"/>
      <c r="C25" s="225" t="s">
        <v>408</v>
      </c>
      <c r="D25" s="247" t="s">
        <v>217</v>
      </c>
      <c r="E25" s="228" t="s">
        <v>435</v>
      </c>
      <c r="F25" s="228" t="s">
        <v>429</v>
      </c>
      <c r="G25" s="229">
        <v>100</v>
      </c>
      <c r="H25" s="241" t="s">
        <v>125</v>
      </c>
      <c r="I25" s="425" t="s">
        <v>409</v>
      </c>
      <c r="J25" s="245" t="s">
        <v>8</v>
      </c>
      <c r="K25" s="230"/>
      <c r="L25" s="226">
        <v>34</v>
      </c>
      <c r="M25" s="226">
        <v>30</v>
      </c>
      <c r="N25" s="242">
        <f>L25/35*100</f>
        <v>97.142857142857139</v>
      </c>
      <c r="O25" s="230"/>
      <c r="P25" s="230">
        <v>35</v>
      </c>
      <c r="Q25" s="230">
        <v>34</v>
      </c>
      <c r="R25" s="265">
        <f>((Q25/P25)*100)-F24</f>
        <v>70.142857142857139</v>
      </c>
      <c r="S25" s="230"/>
    </row>
    <row r="26" spans="1:19" ht="20.100000000000001" customHeight="1" x14ac:dyDescent="0.2">
      <c r="A26" s="239" t="s">
        <v>135</v>
      </c>
      <c r="B26" s="226"/>
      <c r="H26" s="241" t="s">
        <v>125</v>
      </c>
      <c r="K26" s="230"/>
      <c r="L26" s="226"/>
      <c r="M26" s="226"/>
      <c r="N26" s="242"/>
      <c r="O26" s="230"/>
      <c r="P26" s="230"/>
      <c r="Q26" s="230"/>
      <c r="R26" s="271" t="e">
        <f>((Q26/P26)*100)-F25</f>
        <v>#DIV/0!</v>
      </c>
      <c r="S26" s="272"/>
    </row>
    <row r="27" spans="1:19" s="13" customFormat="1" ht="20.100000000000001" customHeight="1" x14ac:dyDescent="0.2">
      <c r="A27" s="226"/>
      <c r="B27" s="226"/>
      <c r="C27" s="251" t="s">
        <v>321</v>
      </c>
      <c r="D27" s="245"/>
      <c r="E27" s="228"/>
      <c r="F27" s="228"/>
      <c r="G27" s="229"/>
      <c r="H27" s="228"/>
      <c r="I27" s="230"/>
      <c r="J27" s="245"/>
      <c r="K27" s="230"/>
      <c r="L27" s="226"/>
      <c r="M27" s="226"/>
      <c r="N27" s="242"/>
      <c r="O27" s="230"/>
      <c r="P27" s="225"/>
      <c r="Q27" s="231"/>
      <c r="R27" s="266"/>
      <c r="S27" s="230"/>
    </row>
    <row r="28" spans="1:19" s="13" customFormat="1" ht="20.100000000000001" customHeight="1" x14ac:dyDescent="0.2">
      <c r="A28" s="226"/>
      <c r="B28" s="226"/>
      <c r="C28" s="227" t="s">
        <v>349</v>
      </c>
      <c r="D28" s="245"/>
      <c r="E28" s="228"/>
      <c r="F28" s="228"/>
      <c r="G28" s="229"/>
      <c r="H28" s="228"/>
      <c r="I28" s="230"/>
      <c r="J28" s="245"/>
      <c r="K28" s="230"/>
      <c r="L28" s="226"/>
      <c r="M28" s="226"/>
      <c r="N28" s="242"/>
      <c r="O28" s="230"/>
      <c r="P28" s="225" t="s">
        <v>100</v>
      </c>
      <c r="Q28" s="231"/>
      <c r="R28" s="266"/>
      <c r="S28" s="230"/>
    </row>
    <row r="29" spans="1:19" s="13" customFormat="1" ht="20.100000000000001" customHeight="1" thickBot="1" x14ac:dyDescent="0.25">
      <c r="A29" s="232" t="s">
        <v>1</v>
      </c>
      <c r="B29" s="232"/>
      <c r="C29" s="232" t="s">
        <v>3</v>
      </c>
      <c r="D29" s="248" t="s">
        <v>2</v>
      </c>
      <c r="E29" s="234" t="s">
        <v>33</v>
      </c>
      <c r="F29" s="234" t="s">
        <v>34</v>
      </c>
      <c r="G29" s="235" t="s">
        <v>32</v>
      </c>
      <c r="H29" s="233"/>
      <c r="I29" s="232" t="s">
        <v>3</v>
      </c>
      <c r="J29" s="248" t="s">
        <v>2</v>
      </c>
      <c r="K29" s="230"/>
      <c r="L29" s="236" t="s">
        <v>33</v>
      </c>
      <c r="M29" s="236" t="s">
        <v>34</v>
      </c>
      <c r="N29" s="237" t="s">
        <v>32</v>
      </c>
      <c r="O29" s="230"/>
      <c r="P29" s="230" t="s">
        <v>2</v>
      </c>
      <c r="Q29" s="230" t="s">
        <v>136</v>
      </c>
      <c r="R29" s="266" t="s">
        <v>101</v>
      </c>
      <c r="S29" s="230"/>
    </row>
    <row r="30" spans="1:19" ht="20.100000000000001" customHeight="1" x14ac:dyDescent="0.2">
      <c r="A30" s="239" t="s">
        <v>52</v>
      </c>
      <c r="B30" s="240"/>
      <c r="C30" s="225" t="s">
        <v>398</v>
      </c>
      <c r="D30" s="247" t="s">
        <v>8</v>
      </c>
      <c r="E30" s="243"/>
      <c r="F30" s="243"/>
      <c r="G30" s="244"/>
      <c r="H30" s="345" t="s">
        <v>125</v>
      </c>
      <c r="I30" s="225" t="s">
        <v>399</v>
      </c>
      <c r="J30" s="247" t="s">
        <v>7</v>
      </c>
      <c r="K30" s="230"/>
      <c r="L30" s="226"/>
      <c r="M30" s="226"/>
      <c r="N30" s="242"/>
      <c r="O30" s="230"/>
      <c r="P30" s="230"/>
      <c r="Q30" s="230"/>
      <c r="R30" s="265" t="e">
        <f>((Q30/P30)*100)-F30</f>
        <v>#DIV/0!</v>
      </c>
      <c r="S30" s="272"/>
    </row>
    <row r="31" spans="1:19" s="13" customFormat="1" ht="20.100000000000001" customHeight="1" x14ac:dyDescent="0.2">
      <c r="A31" s="239" t="s">
        <v>133</v>
      </c>
      <c r="B31" s="226"/>
      <c r="C31" s="225" t="s">
        <v>406</v>
      </c>
      <c r="D31" s="247" t="s">
        <v>6</v>
      </c>
      <c r="E31" s="228"/>
      <c r="F31" s="228"/>
      <c r="G31" s="229"/>
      <c r="H31" s="241" t="s">
        <v>125</v>
      </c>
      <c r="I31" s="225" t="s">
        <v>407</v>
      </c>
      <c r="J31" s="245" t="s">
        <v>7</v>
      </c>
      <c r="K31" s="340"/>
      <c r="L31" s="339"/>
      <c r="M31" s="339"/>
      <c r="N31" s="341"/>
      <c r="O31" s="230"/>
      <c r="P31" s="230"/>
      <c r="Q31" s="230"/>
      <c r="R31" s="271" t="e">
        <f>((Q31/P31)*100)-F31</f>
        <v>#DIV/0!</v>
      </c>
      <c r="S31" s="230"/>
    </row>
    <row r="32" spans="1:19" s="15" customFormat="1" ht="20.100000000000001" customHeight="1" x14ac:dyDescent="0.2">
      <c r="A32" s="239" t="s">
        <v>132</v>
      </c>
      <c r="B32" s="239"/>
      <c r="C32" s="251" t="s">
        <v>421</v>
      </c>
      <c r="D32" s="247"/>
      <c r="E32" s="228"/>
      <c r="F32" s="228"/>
      <c r="G32" s="229"/>
      <c r="H32" s="241" t="s">
        <v>125</v>
      </c>
      <c r="I32" s="225"/>
      <c r="J32" s="245"/>
      <c r="K32" s="230"/>
      <c r="L32" s="226"/>
      <c r="M32" s="226"/>
      <c r="N32" s="242"/>
      <c r="O32" s="230"/>
      <c r="P32" s="230"/>
      <c r="Q32" s="230"/>
      <c r="R32" s="265" t="e">
        <f>((Q32/P32)*100)-F32</f>
        <v>#DIV/0!</v>
      </c>
      <c r="S32" s="230"/>
    </row>
    <row r="33" spans="1:20" s="15" customFormat="1" ht="20.100000000000001" customHeight="1" x14ac:dyDescent="0.2">
      <c r="A33" s="239" t="s">
        <v>134</v>
      </c>
      <c r="B33" s="226"/>
      <c r="C33" s="230"/>
      <c r="D33" s="246"/>
      <c r="E33" s="230"/>
      <c r="F33" s="230"/>
      <c r="G33" s="226"/>
      <c r="H33" s="241" t="s">
        <v>125</v>
      </c>
      <c r="I33" s="230"/>
      <c r="J33" s="246"/>
      <c r="K33" s="230"/>
      <c r="L33" s="226"/>
      <c r="M33" s="226"/>
      <c r="N33" s="242"/>
      <c r="O33" s="230"/>
      <c r="P33" s="230"/>
      <c r="Q33" s="230"/>
      <c r="R33" s="265" t="e">
        <f>((Q33/P33)*100)-F33</f>
        <v>#DIV/0!</v>
      </c>
      <c r="S33" s="230"/>
    </row>
    <row r="34" spans="1:20" s="15" customFormat="1" ht="20.100000000000001" customHeight="1" x14ac:dyDescent="0.2">
      <c r="A34" s="239" t="s">
        <v>135</v>
      </c>
      <c r="B34" s="226"/>
      <c r="D34" s="246"/>
      <c r="E34" s="230"/>
      <c r="F34" s="230"/>
      <c r="G34" s="226"/>
      <c r="H34" s="241" t="s">
        <v>125</v>
      </c>
      <c r="I34" s="230"/>
      <c r="J34" s="246"/>
      <c r="K34" s="230"/>
      <c r="L34" s="226"/>
      <c r="M34" s="226"/>
      <c r="N34" s="242"/>
      <c r="O34" s="230"/>
      <c r="P34" s="230"/>
      <c r="Q34" s="230"/>
      <c r="R34" s="265" t="e">
        <f>((Q34/P34)*100)-F34</f>
        <v>#DIV/0!</v>
      </c>
      <c r="S34" s="230"/>
    </row>
    <row r="35" spans="1:20" s="15" customFormat="1" ht="20.100000000000001" customHeight="1" x14ac:dyDescent="0.2">
      <c r="A35" s="12"/>
      <c r="B35" s="12"/>
      <c r="C35" s="90"/>
      <c r="D35" s="249"/>
      <c r="E35" s="85"/>
      <c r="F35" s="85"/>
      <c r="G35" s="91"/>
      <c r="H35" s="85"/>
      <c r="I35" s="84"/>
      <c r="J35" s="249"/>
      <c r="K35" s="84"/>
      <c r="L35" s="92"/>
      <c r="M35" s="92"/>
      <c r="N35" s="93"/>
      <c r="O35" s="13"/>
      <c r="P35" s="24"/>
      <c r="Q35" s="16"/>
      <c r="R35" s="77"/>
    </row>
    <row r="36" spans="1:20" ht="20.100000000000001" customHeight="1" x14ac:dyDescent="0.2">
      <c r="A36" s="19"/>
      <c r="C36" s="35"/>
      <c r="D36" s="250"/>
      <c r="E36" s="38"/>
      <c r="F36" s="38"/>
      <c r="G36" s="80"/>
      <c r="H36" s="27"/>
      <c r="I36" s="97"/>
      <c r="J36" s="98"/>
      <c r="K36" s="99"/>
      <c r="L36" s="100"/>
      <c r="M36" s="100"/>
      <c r="N36" s="101"/>
      <c r="O36" s="13"/>
      <c r="P36" s="13"/>
      <c r="Q36" s="13"/>
      <c r="R36" s="32"/>
    </row>
    <row r="37" spans="1:20" ht="20.100000000000001" customHeight="1" x14ac:dyDescent="0.2">
      <c r="A37" s="19"/>
      <c r="B37" s="19"/>
      <c r="K37" s="107"/>
      <c r="L37" s="108"/>
      <c r="M37" s="108"/>
      <c r="N37" s="109"/>
      <c r="O37" s="13"/>
      <c r="P37" s="13"/>
      <c r="Q37" s="13"/>
      <c r="R37" s="32"/>
    </row>
    <row r="38" spans="1:20" ht="20.100000000000001" customHeight="1" x14ac:dyDescent="0.2">
      <c r="A38" s="19"/>
      <c r="C38" s="225"/>
      <c r="D38" s="247"/>
      <c r="E38" s="228"/>
      <c r="F38" s="228"/>
      <c r="G38" s="229"/>
      <c r="H38" s="241"/>
      <c r="I38" s="225"/>
      <c r="J38" s="245"/>
      <c r="K38" s="37"/>
      <c r="L38" s="81"/>
      <c r="M38" s="81"/>
      <c r="N38" s="82"/>
      <c r="O38" s="13"/>
      <c r="P38" s="13"/>
      <c r="Q38" s="13"/>
      <c r="R38" s="32"/>
    </row>
    <row r="39" spans="1:20" s="13" customFormat="1" ht="20.100000000000001" customHeight="1" x14ac:dyDescent="0.2">
      <c r="A39" s="19"/>
      <c r="B39" s="12"/>
      <c r="G39" s="12"/>
      <c r="H39" s="27"/>
      <c r="K39" s="37"/>
      <c r="L39" s="81"/>
      <c r="M39" s="81"/>
      <c r="N39" s="82"/>
      <c r="R39" s="32"/>
    </row>
    <row r="40" spans="1:20" s="15" customFormat="1" ht="20.100000000000001" customHeight="1" x14ac:dyDescent="0.2">
      <c r="A40" s="12"/>
      <c r="B40" s="12"/>
      <c r="C40" s="230"/>
      <c r="D40" s="245"/>
      <c r="E40" s="230"/>
      <c r="F40" s="353"/>
      <c r="G40" s="226"/>
      <c r="H40" s="241"/>
      <c r="I40" s="230"/>
      <c r="J40" s="245"/>
      <c r="K40" s="84"/>
      <c r="L40" s="92"/>
      <c r="M40" s="92"/>
      <c r="N40" s="93"/>
      <c r="O40" s="13"/>
      <c r="P40" s="24"/>
      <c r="Q40" s="16"/>
      <c r="R40" s="77"/>
    </row>
    <row r="41" spans="1:20" s="15" customFormat="1" ht="20.100000000000001" customHeight="1" x14ac:dyDescent="0.2">
      <c r="A41" s="19"/>
      <c r="B41" s="19"/>
      <c r="C41" s="35"/>
      <c r="D41" s="36"/>
      <c r="E41" s="38"/>
      <c r="F41" s="38"/>
      <c r="G41" s="80"/>
      <c r="H41" s="27"/>
      <c r="I41" s="97"/>
      <c r="J41" s="102"/>
      <c r="K41" s="99"/>
      <c r="L41" s="100"/>
      <c r="M41" s="100"/>
      <c r="N41" s="101"/>
      <c r="O41" s="13"/>
      <c r="P41" s="13"/>
      <c r="Q41" s="13"/>
      <c r="R41" s="32"/>
    </row>
    <row r="42" spans="1:20" s="15" customFormat="1" ht="20.100000000000001" customHeight="1" x14ac:dyDescent="0.2">
      <c r="A42" s="19"/>
      <c r="B42" s="12"/>
      <c r="C42" s="37"/>
      <c r="D42" s="38"/>
      <c r="E42" s="38"/>
      <c r="F42" s="38"/>
      <c r="G42" s="80"/>
      <c r="H42" s="27"/>
      <c r="I42" s="97"/>
      <c r="J42" s="102"/>
      <c r="K42" s="99"/>
      <c r="L42" s="100"/>
      <c r="M42" s="100"/>
      <c r="N42" s="101"/>
      <c r="O42" s="13"/>
      <c r="P42" s="13"/>
      <c r="Q42" s="13"/>
      <c r="R42" s="32"/>
    </row>
    <row r="43" spans="1:20" s="71" customFormat="1" ht="20.100000000000001" customHeight="1" x14ac:dyDescent="0.2">
      <c r="A43" s="19"/>
      <c r="B43" s="19"/>
      <c r="C43" s="103"/>
      <c r="D43" s="104"/>
      <c r="E43" s="105"/>
      <c r="F43" s="105"/>
      <c r="G43" s="106"/>
      <c r="H43" s="27"/>
      <c r="I43" s="37"/>
      <c r="J43" s="36"/>
      <c r="K43" s="37"/>
      <c r="L43" s="81"/>
      <c r="M43" s="81"/>
      <c r="N43" s="82"/>
      <c r="O43" s="13"/>
      <c r="P43" s="13"/>
      <c r="Q43" s="13"/>
      <c r="R43" s="32"/>
    </row>
    <row r="44" spans="1:20" ht="20.100000000000001" customHeight="1" x14ac:dyDescent="0.2">
      <c r="A44" s="19"/>
      <c r="C44" s="35"/>
      <c r="D44" s="36"/>
      <c r="E44" s="38"/>
      <c r="F44" s="38"/>
      <c r="G44" s="80"/>
      <c r="H44" s="27"/>
      <c r="I44" s="99"/>
      <c r="J44" s="102"/>
      <c r="K44" s="99"/>
      <c r="L44" s="100"/>
      <c r="M44" s="100"/>
      <c r="N44" s="101"/>
      <c r="O44" s="13"/>
      <c r="P44" s="13"/>
      <c r="Q44" s="13"/>
      <c r="R44" s="32"/>
    </row>
    <row r="45" spans="1:20" ht="20.100000000000001" customHeight="1" x14ac:dyDescent="0.2">
      <c r="C45" s="37"/>
      <c r="D45" s="38"/>
      <c r="E45" s="36"/>
      <c r="F45" s="36"/>
      <c r="G45" s="83"/>
      <c r="H45" s="38"/>
      <c r="I45" s="37"/>
      <c r="J45" s="38"/>
      <c r="K45" s="37"/>
      <c r="L45" s="81"/>
      <c r="M45" s="81"/>
      <c r="N45" s="82"/>
      <c r="O45" s="13"/>
      <c r="P45" s="13"/>
      <c r="Q45" s="13"/>
      <c r="R45" s="13"/>
    </row>
    <row r="46" spans="1:20" x14ac:dyDescent="0.2">
      <c r="C46" s="17"/>
      <c r="S46" s="13"/>
      <c r="T46" s="13"/>
    </row>
    <row r="47" spans="1:20" s="71" customFormat="1" x14ac:dyDescent="0.2">
      <c r="A47" s="19"/>
      <c r="B47" s="19"/>
      <c r="C47" s="35"/>
      <c r="D47" s="36"/>
      <c r="E47" s="38"/>
      <c r="F47" s="38"/>
      <c r="G47" s="80"/>
      <c r="H47" s="27"/>
      <c r="I47" s="97"/>
      <c r="J47" s="102"/>
      <c r="K47" s="13"/>
      <c r="L47" s="12"/>
      <c r="M47" s="12"/>
      <c r="N47" s="50"/>
      <c r="O47" s="13"/>
      <c r="P47" s="13"/>
      <c r="Q47" s="13"/>
      <c r="R47" s="32"/>
      <c r="S47" s="14"/>
      <c r="T47" s="13"/>
    </row>
    <row r="48" spans="1:20" s="71" customFormat="1" x14ac:dyDescent="0.2">
      <c r="A48" s="19"/>
      <c r="B48" s="12"/>
      <c r="C48" s="35"/>
      <c r="D48" s="36"/>
      <c r="E48" s="38"/>
      <c r="F48" s="38"/>
      <c r="G48" s="80"/>
      <c r="H48" s="27"/>
      <c r="I48" s="99"/>
      <c r="J48" s="98"/>
      <c r="K48" s="13"/>
      <c r="L48" s="12"/>
      <c r="M48" s="12"/>
      <c r="N48" s="50"/>
      <c r="O48" s="13"/>
      <c r="P48" s="13"/>
      <c r="Q48" s="13"/>
      <c r="R48" s="32"/>
      <c r="S48" s="14"/>
      <c r="T48" s="13"/>
    </row>
    <row r="49" spans="1:18" x14ac:dyDescent="0.2">
      <c r="A49" s="19"/>
      <c r="B49" s="19"/>
      <c r="C49" s="97"/>
      <c r="D49" s="102"/>
      <c r="E49" s="38"/>
      <c r="F49" s="38"/>
      <c r="G49" s="80"/>
      <c r="H49" s="27"/>
      <c r="I49" s="37"/>
      <c r="J49" s="38"/>
      <c r="K49" s="13"/>
      <c r="L49" s="12"/>
      <c r="M49" s="12"/>
      <c r="N49" s="50"/>
      <c r="O49" s="13"/>
      <c r="P49" s="13"/>
      <c r="Q49" s="13"/>
      <c r="R49" s="32"/>
    </row>
    <row r="50" spans="1:18" x14ac:dyDescent="0.2">
      <c r="A50" s="19"/>
      <c r="K50" s="13"/>
      <c r="L50" s="12"/>
      <c r="M50" s="12"/>
      <c r="N50" s="50"/>
      <c r="R50" s="32"/>
    </row>
    <row r="51" spans="1:18" x14ac:dyDescent="0.2">
      <c r="B51" s="20"/>
      <c r="P51" s="13"/>
      <c r="Q51" s="13"/>
      <c r="R51" s="75"/>
    </row>
    <row r="52" spans="1:18" x14ac:dyDescent="0.2">
      <c r="R52" s="75"/>
    </row>
    <row r="53" spans="1:18" x14ac:dyDescent="0.2">
      <c r="R53" s="75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scale="88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7"/>
  <sheetViews>
    <sheetView topLeftCell="A148" zoomScale="119" zoomScaleNormal="119" zoomScalePageLayoutView="119" workbookViewId="0" xr3:uid="{7BE570AB-09E9-518F-B8F7-3F91B7162CA9}">
      <selection activeCell="A149" sqref="A149"/>
    </sheetView>
  </sheetViews>
  <sheetFormatPr defaultColWidth="11.4609375" defaultRowHeight="12.75" x14ac:dyDescent="0.15"/>
  <cols>
    <col min="1" max="1" width="29.9375" style="39" customWidth="1"/>
    <col min="2" max="2" width="15.5078125" style="39" bestFit="1" customWidth="1"/>
    <col min="3" max="4" width="11.4609375" style="39" customWidth="1"/>
    <col min="5" max="5" width="11.4609375" style="47" customWidth="1"/>
    <col min="6" max="7" width="11.4609375" style="39" customWidth="1"/>
    <col min="8" max="8" width="11.4609375" style="47" customWidth="1"/>
    <col min="9" max="10" width="11.4609375" style="39" customWidth="1"/>
    <col min="11" max="11" width="11.4609375" style="47" customWidth="1"/>
    <col min="12" max="13" width="11.4609375" style="39" customWidth="1"/>
    <col min="14" max="14" width="11.4609375" style="47" customWidth="1"/>
    <col min="15" max="16" width="11.4609375" style="39" customWidth="1"/>
    <col min="17" max="17" width="11.4609375" style="70" customWidth="1"/>
    <col min="18" max="18" width="11.4609375" style="117" customWidth="1"/>
    <col min="19" max="19" width="11.4609375" style="119" customWidth="1"/>
    <col min="20" max="16384" width="11.4609375" style="39"/>
  </cols>
  <sheetData>
    <row r="1" spans="2:18" x14ac:dyDescent="0.15">
      <c r="B1" s="40" t="s">
        <v>71</v>
      </c>
      <c r="C1" s="40" t="s">
        <v>87</v>
      </c>
      <c r="D1" s="40"/>
      <c r="E1" s="41"/>
      <c r="F1" s="40" t="s">
        <v>88</v>
      </c>
      <c r="G1" s="40"/>
      <c r="H1" s="41"/>
      <c r="I1" s="40" t="s">
        <v>89</v>
      </c>
      <c r="J1" s="40"/>
      <c r="K1" s="41"/>
      <c r="L1" s="40" t="s">
        <v>90</v>
      </c>
      <c r="M1" s="40"/>
      <c r="N1" s="41"/>
      <c r="O1" s="40" t="s">
        <v>91</v>
      </c>
      <c r="P1" s="40"/>
      <c r="Q1" s="68"/>
    </row>
    <row r="2" spans="2:18" x14ac:dyDescent="0.15">
      <c r="B2" s="40" t="s">
        <v>72</v>
      </c>
      <c r="C2" s="40" t="s">
        <v>48</v>
      </c>
      <c r="D2" s="40" t="s">
        <v>49</v>
      </c>
      <c r="E2" s="41" t="s">
        <v>50</v>
      </c>
      <c r="F2" s="40" t="s">
        <v>48</v>
      </c>
      <c r="G2" s="40" t="s">
        <v>49</v>
      </c>
      <c r="H2" s="41" t="s">
        <v>50</v>
      </c>
      <c r="I2" s="40" t="s">
        <v>48</v>
      </c>
      <c r="J2" s="40" t="s">
        <v>49</v>
      </c>
      <c r="K2" s="41" t="s">
        <v>50</v>
      </c>
      <c r="L2" s="40" t="s">
        <v>48</v>
      </c>
      <c r="M2" s="40" t="s">
        <v>49</v>
      </c>
      <c r="N2" s="41" t="s">
        <v>50</v>
      </c>
      <c r="O2" s="40" t="s">
        <v>48</v>
      </c>
      <c r="P2" s="40" t="s">
        <v>49</v>
      </c>
      <c r="Q2" s="68" t="s">
        <v>50</v>
      </c>
      <c r="R2" s="118" t="s">
        <v>51</v>
      </c>
    </row>
    <row r="146" spans="1:19" x14ac:dyDescent="0.15">
      <c r="A146" s="40" t="s">
        <v>139</v>
      </c>
    </row>
    <row r="148" spans="1:19" x14ac:dyDescent="0.15">
      <c r="B148" s="40" t="s">
        <v>71</v>
      </c>
      <c r="C148" s="40" t="s">
        <v>87</v>
      </c>
      <c r="D148" s="40"/>
      <c r="E148" s="41"/>
      <c r="F148" s="40" t="s">
        <v>88</v>
      </c>
      <c r="G148" s="40"/>
      <c r="H148" s="41"/>
      <c r="I148" s="40" t="s">
        <v>89</v>
      </c>
      <c r="J148" s="40"/>
      <c r="K148" s="41"/>
      <c r="L148" s="40" t="s">
        <v>90</v>
      </c>
      <c r="M148" s="40"/>
      <c r="N148" s="41"/>
      <c r="O148" s="40" t="s">
        <v>91</v>
      </c>
      <c r="P148" s="40"/>
      <c r="Q148" s="68"/>
    </row>
    <row r="149" spans="1:19" x14ac:dyDescent="0.15">
      <c r="B149" s="40" t="s">
        <v>72</v>
      </c>
      <c r="C149" s="40" t="s">
        <v>48</v>
      </c>
      <c r="D149" s="40" t="s">
        <v>49</v>
      </c>
      <c r="E149" s="41" t="s">
        <v>50</v>
      </c>
      <c r="F149" s="40" t="s">
        <v>48</v>
      </c>
      <c r="G149" s="40" t="s">
        <v>49</v>
      </c>
      <c r="H149" s="41" t="s">
        <v>50</v>
      </c>
      <c r="I149" s="40" t="s">
        <v>48</v>
      </c>
      <c r="J149" s="40" t="s">
        <v>49</v>
      </c>
      <c r="K149" s="41" t="s">
        <v>50</v>
      </c>
      <c r="L149" s="40" t="s">
        <v>48</v>
      </c>
      <c r="M149" s="40" t="s">
        <v>49</v>
      </c>
      <c r="N149" s="41" t="s">
        <v>50</v>
      </c>
      <c r="O149" s="40" t="s">
        <v>48</v>
      </c>
      <c r="P149" s="40" t="s">
        <v>49</v>
      </c>
      <c r="Q149" s="68" t="s">
        <v>50</v>
      </c>
      <c r="R149" s="118" t="s">
        <v>51</v>
      </c>
    </row>
    <row r="150" spans="1:19" ht="18" x14ac:dyDescent="0.2">
      <c r="A150" s="42" t="s">
        <v>73</v>
      </c>
      <c r="B150" s="43">
        <v>1.27</v>
      </c>
      <c r="C150" s="39">
        <v>22</v>
      </c>
      <c r="D150" s="39">
        <v>30</v>
      </c>
      <c r="E150" s="44">
        <f t="shared" ref="E150:E227" si="0">C150/D150</f>
        <v>0.73333333333333328</v>
      </c>
      <c r="H150" s="44" t="e">
        <f t="shared" ref="H150:H188" si="1">F150/G150</f>
        <v>#DIV/0!</v>
      </c>
      <c r="K150" s="44" t="e">
        <f t="shared" ref="K150:K227" si="2">I150/J150</f>
        <v>#DIV/0!</v>
      </c>
      <c r="N150" s="44" t="e">
        <f t="shared" ref="N150:N227" si="3">L150/M150</f>
        <v>#DIV/0!</v>
      </c>
      <c r="Q150" s="69" t="e">
        <f t="shared" ref="Q150:Q187" si="4">O150/P150</f>
        <v>#DIV/0!</v>
      </c>
      <c r="R150" s="117">
        <f>SUM(C150, F150, I150, L150, O150)/SUM(D150, G150, J150, M150, P150)</f>
        <v>0.73333333333333328</v>
      </c>
    </row>
    <row r="151" spans="1:19" ht="18" x14ac:dyDescent="0.2">
      <c r="A151" s="45" t="s">
        <v>9</v>
      </c>
      <c r="B151" s="46">
        <v>1.48</v>
      </c>
      <c r="C151" s="39">
        <v>24</v>
      </c>
      <c r="D151" s="39">
        <v>37</v>
      </c>
      <c r="E151" s="44">
        <f t="shared" si="0"/>
        <v>0.64864864864864868</v>
      </c>
      <c r="F151" s="39">
        <v>29</v>
      </c>
      <c r="G151" s="39">
        <v>31</v>
      </c>
      <c r="H151" s="44">
        <f t="shared" si="1"/>
        <v>0.93548387096774188</v>
      </c>
      <c r="I151" s="39">
        <v>25</v>
      </c>
      <c r="J151" s="39">
        <v>29</v>
      </c>
      <c r="K151" s="44">
        <f t="shared" si="2"/>
        <v>0.86206896551724133</v>
      </c>
      <c r="N151" s="44" t="e">
        <f t="shared" si="3"/>
        <v>#DIV/0!</v>
      </c>
      <c r="Q151" s="69" t="e">
        <f t="shared" si="4"/>
        <v>#DIV/0!</v>
      </c>
      <c r="R151" s="117">
        <f>SUM(C151, F151, I151, L151, O151)/SUM(D151, G151, J151, M151, P151)</f>
        <v>0.80412371134020622</v>
      </c>
      <c r="S151" s="119">
        <v>0.93</v>
      </c>
    </row>
    <row r="152" spans="1:19" ht="18" x14ac:dyDescent="0.2">
      <c r="A152" s="45" t="s">
        <v>53</v>
      </c>
      <c r="B152" s="42"/>
      <c r="C152" s="39">
        <v>15</v>
      </c>
      <c r="D152" s="39">
        <v>59</v>
      </c>
      <c r="E152" s="44">
        <f t="shared" si="0"/>
        <v>0.25423728813559321</v>
      </c>
      <c r="H152" s="44" t="e">
        <f t="shared" si="1"/>
        <v>#DIV/0!</v>
      </c>
      <c r="K152" s="44" t="e">
        <f t="shared" si="2"/>
        <v>#DIV/0!</v>
      </c>
      <c r="N152" s="44" t="e">
        <f t="shared" si="3"/>
        <v>#DIV/0!</v>
      </c>
      <c r="Q152" s="69" t="e">
        <f t="shared" si="4"/>
        <v>#DIV/0!</v>
      </c>
      <c r="R152" s="117">
        <f t="shared" ref="R152:R227" si="5">SUM(C152, F152, I152, L152, O152)/SUM(D152, G152, J152, M152, P152)</f>
        <v>0.25423728813559321</v>
      </c>
    </row>
    <row r="153" spans="1:19" ht="18" x14ac:dyDescent="0.2">
      <c r="A153" s="45" t="s">
        <v>98</v>
      </c>
      <c r="B153" s="42"/>
      <c r="C153" s="39">
        <v>28</v>
      </c>
      <c r="D153" s="39">
        <v>39</v>
      </c>
      <c r="E153" s="44">
        <f>C153/D153</f>
        <v>0.71794871794871795</v>
      </c>
      <c r="F153" s="39">
        <v>29</v>
      </c>
      <c r="G153" s="39">
        <v>18</v>
      </c>
      <c r="H153" s="44">
        <f t="shared" si="1"/>
        <v>1.6111111111111112</v>
      </c>
      <c r="I153" s="39">
        <v>18</v>
      </c>
      <c r="J153" s="39">
        <v>19</v>
      </c>
      <c r="K153" s="44">
        <f t="shared" si="2"/>
        <v>0.94736842105263153</v>
      </c>
      <c r="N153" s="44" t="e">
        <f t="shared" si="3"/>
        <v>#DIV/0!</v>
      </c>
      <c r="Q153" s="69" t="e">
        <f t="shared" si="4"/>
        <v>#DIV/0!</v>
      </c>
      <c r="R153" s="117">
        <f t="shared" si="5"/>
        <v>0.98684210526315785</v>
      </c>
      <c r="S153" s="119">
        <v>0.95</v>
      </c>
    </row>
    <row r="154" spans="1:19" ht="18" x14ac:dyDescent="0.2">
      <c r="A154" s="45" t="s">
        <v>10</v>
      </c>
      <c r="B154" s="46">
        <v>2.5</v>
      </c>
      <c r="C154" s="39">
        <v>27</v>
      </c>
      <c r="D154" s="39">
        <v>13</v>
      </c>
      <c r="E154" s="44">
        <f t="shared" si="0"/>
        <v>2.0769230769230771</v>
      </c>
      <c r="H154" s="44" t="e">
        <f t="shared" si="1"/>
        <v>#DIV/0!</v>
      </c>
      <c r="K154" s="44" t="e">
        <f t="shared" si="2"/>
        <v>#DIV/0!</v>
      </c>
      <c r="N154" s="44" t="e">
        <f t="shared" si="3"/>
        <v>#DIV/0!</v>
      </c>
      <c r="Q154" s="69" t="e">
        <f t="shared" si="4"/>
        <v>#DIV/0!</v>
      </c>
      <c r="R154" s="117">
        <f>SUM(C154, F154, I154, L154, O154)/SUM(D154, G154, J154, M154, P154)</f>
        <v>2.0769230769230771</v>
      </c>
      <c r="S154" s="119">
        <v>1.77</v>
      </c>
    </row>
    <row r="155" spans="1:19" ht="18" x14ac:dyDescent="0.2">
      <c r="A155" s="45" t="s">
        <v>11</v>
      </c>
      <c r="B155" s="46">
        <v>2</v>
      </c>
      <c r="C155" s="39">
        <v>48</v>
      </c>
      <c r="D155" s="39">
        <v>34</v>
      </c>
      <c r="E155" s="44">
        <f t="shared" si="0"/>
        <v>1.411764705882353</v>
      </c>
      <c r="F155" s="39">
        <v>40</v>
      </c>
      <c r="G155" s="39">
        <v>41</v>
      </c>
      <c r="H155" s="44">
        <f t="shared" si="1"/>
        <v>0.97560975609756095</v>
      </c>
      <c r="K155" s="44" t="e">
        <f t="shared" si="2"/>
        <v>#DIV/0!</v>
      </c>
      <c r="N155" s="44" t="e">
        <f t="shared" si="3"/>
        <v>#DIV/0!</v>
      </c>
      <c r="Q155" s="69" t="e">
        <f t="shared" si="4"/>
        <v>#DIV/0!</v>
      </c>
      <c r="R155" s="117">
        <f t="shared" si="5"/>
        <v>1.1733333333333333</v>
      </c>
      <c r="S155" s="119">
        <v>1.26</v>
      </c>
    </row>
    <row r="156" spans="1:19" ht="18" x14ac:dyDescent="0.2">
      <c r="A156" s="45" t="s">
        <v>61</v>
      </c>
      <c r="B156" s="46">
        <v>1.55</v>
      </c>
      <c r="C156" s="39">
        <v>29</v>
      </c>
      <c r="D156" s="39">
        <v>28</v>
      </c>
      <c r="E156" s="44">
        <f t="shared" si="0"/>
        <v>1.0357142857142858</v>
      </c>
      <c r="F156" s="39">
        <v>29</v>
      </c>
      <c r="G156" s="39">
        <v>47</v>
      </c>
      <c r="H156" s="44">
        <f t="shared" si="1"/>
        <v>0.61702127659574468</v>
      </c>
      <c r="I156" s="39">
        <v>29</v>
      </c>
      <c r="J156" s="39">
        <v>27</v>
      </c>
      <c r="K156" s="44">
        <f t="shared" si="2"/>
        <v>1.0740740740740742</v>
      </c>
      <c r="N156" s="44" t="e">
        <f t="shared" si="3"/>
        <v>#DIV/0!</v>
      </c>
      <c r="Q156" s="69" t="e">
        <f t="shared" si="4"/>
        <v>#DIV/0!</v>
      </c>
      <c r="R156" s="117">
        <f t="shared" si="5"/>
        <v>0.8529411764705882</v>
      </c>
    </row>
    <row r="157" spans="1:19" ht="18" x14ac:dyDescent="0.2">
      <c r="A157" s="45" t="s">
        <v>74</v>
      </c>
      <c r="B157" s="46">
        <v>3.5</v>
      </c>
      <c r="C157" s="39">
        <v>40</v>
      </c>
      <c r="D157" s="39">
        <v>14</v>
      </c>
      <c r="E157" s="44">
        <f t="shared" si="0"/>
        <v>2.8571428571428572</v>
      </c>
      <c r="F157" s="39">
        <v>64</v>
      </c>
      <c r="G157" s="39">
        <v>38</v>
      </c>
      <c r="H157" s="44">
        <f t="shared" si="1"/>
        <v>1.6842105263157894</v>
      </c>
      <c r="K157" s="44" t="e">
        <f t="shared" si="2"/>
        <v>#DIV/0!</v>
      </c>
      <c r="N157" s="44" t="e">
        <f t="shared" si="3"/>
        <v>#DIV/0!</v>
      </c>
      <c r="Q157" s="69" t="e">
        <f t="shared" si="4"/>
        <v>#DIV/0!</v>
      </c>
      <c r="R157" s="117">
        <f t="shared" si="5"/>
        <v>2</v>
      </c>
    </row>
    <row r="158" spans="1:19" ht="18" x14ac:dyDescent="0.2">
      <c r="A158" s="45" t="s">
        <v>12</v>
      </c>
      <c r="B158" s="46">
        <v>1.4</v>
      </c>
      <c r="C158" s="39">
        <v>29</v>
      </c>
      <c r="D158" s="39">
        <v>38</v>
      </c>
      <c r="E158" s="44">
        <f t="shared" si="0"/>
        <v>0.76315789473684215</v>
      </c>
      <c r="F158" s="39">
        <v>25</v>
      </c>
      <c r="G158" s="39">
        <v>28</v>
      </c>
      <c r="H158" s="44">
        <f t="shared" si="1"/>
        <v>0.8928571428571429</v>
      </c>
      <c r="I158" s="39">
        <v>25</v>
      </c>
      <c r="J158" s="39">
        <v>25</v>
      </c>
      <c r="K158" s="44">
        <f t="shared" si="2"/>
        <v>1</v>
      </c>
      <c r="L158" s="39">
        <v>29</v>
      </c>
      <c r="M158" s="39">
        <v>49</v>
      </c>
      <c r="N158" s="44">
        <f t="shared" si="3"/>
        <v>0.59183673469387754</v>
      </c>
      <c r="O158" s="39">
        <v>26</v>
      </c>
      <c r="P158" s="39">
        <v>30</v>
      </c>
      <c r="Q158" s="69">
        <f t="shared" si="4"/>
        <v>0.8666666666666667</v>
      </c>
      <c r="R158" s="117">
        <f t="shared" si="5"/>
        <v>0.78823529411764703</v>
      </c>
      <c r="S158" s="120" t="s">
        <v>106</v>
      </c>
    </row>
    <row r="159" spans="1:19" ht="18" x14ac:dyDescent="0.2">
      <c r="A159" s="45" t="s">
        <v>75</v>
      </c>
      <c r="B159" s="46" t="s">
        <v>76</v>
      </c>
      <c r="C159" s="39">
        <v>9</v>
      </c>
      <c r="D159" s="39">
        <v>22</v>
      </c>
      <c r="E159" s="44">
        <f t="shared" si="0"/>
        <v>0.40909090909090912</v>
      </c>
      <c r="F159" s="39">
        <v>14</v>
      </c>
      <c r="G159" s="39">
        <v>30</v>
      </c>
      <c r="H159" s="44">
        <f t="shared" si="1"/>
        <v>0.46666666666666667</v>
      </c>
      <c r="K159" s="44" t="e">
        <f t="shared" si="2"/>
        <v>#DIV/0!</v>
      </c>
      <c r="N159" s="44" t="e">
        <f t="shared" si="3"/>
        <v>#DIV/0!</v>
      </c>
      <c r="Q159" s="69" t="e">
        <f t="shared" si="4"/>
        <v>#DIV/0!</v>
      </c>
      <c r="R159" s="117">
        <f t="shared" si="5"/>
        <v>0.44230769230769229</v>
      </c>
    </row>
    <row r="160" spans="1:19" ht="18" x14ac:dyDescent="0.2">
      <c r="A160" s="45" t="s">
        <v>26</v>
      </c>
      <c r="B160" s="46">
        <v>0.7</v>
      </c>
      <c r="C160" s="39">
        <v>23</v>
      </c>
      <c r="D160" s="39">
        <v>37</v>
      </c>
      <c r="E160" s="44">
        <f t="shared" si="0"/>
        <v>0.6216216216216216</v>
      </c>
      <c r="H160" s="44" t="e">
        <f t="shared" si="1"/>
        <v>#DIV/0!</v>
      </c>
      <c r="K160" s="44" t="e">
        <f t="shared" si="2"/>
        <v>#DIV/0!</v>
      </c>
      <c r="N160" s="44" t="e">
        <f t="shared" si="3"/>
        <v>#DIV/0!</v>
      </c>
      <c r="Q160" s="69" t="e">
        <f t="shared" si="4"/>
        <v>#DIV/0!</v>
      </c>
      <c r="R160" s="117">
        <f t="shared" si="5"/>
        <v>0.6216216216216216</v>
      </c>
      <c r="S160" s="119">
        <v>0.72</v>
      </c>
    </row>
    <row r="161" spans="1:19" ht="18" x14ac:dyDescent="0.2">
      <c r="A161" s="45" t="s">
        <v>28</v>
      </c>
      <c r="B161" s="46">
        <v>1.88</v>
      </c>
      <c r="C161" s="39">
        <v>35</v>
      </c>
      <c r="D161" s="39">
        <v>25</v>
      </c>
      <c r="E161" s="44">
        <f t="shared" si="0"/>
        <v>1.4</v>
      </c>
      <c r="F161" s="39">
        <v>35</v>
      </c>
      <c r="G161" s="39">
        <v>30</v>
      </c>
      <c r="H161" s="44">
        <f t="shared" si="1"/>
        <v>1.1666666666666667</v>
      </c>
      <c r="I161" s="39">
        <v>35</v>
      </c>
      <c r="J161" s="39">
        <v>26</v>
      </c>
      <c r="K161" s="44">
        <f t="shared" si="2"/>
        <v>1.3461538461538463</v>
      </c>
      <c r="L161" s="39">
        <v>31</v>
      </c>
      <c r="M161" s="39">
        <v>25</v>
      </c>
      <c r="N161" s="44">
        <f t="shared" si="3"/>
        <v>1.24</v>
      </c>
      <c r="Q161" s="69" t="e">
        <f t="shared" si="4"/>
        <v>#DIV/0!</v>
      </c>
      <c r="R161" s="117">
        <f t="shared" si="5"/>
        <v>1.2830188679245282</v>
      </c>
      <c r="S161" s="119">
        <v>0.98</v>
      </c>
    </row>
    <row r="162" spans="1:19" ht="18" x14ac:dyDescent="0.2">
      <c r="A162" s="45" t="s">
        <v>27</v>
      </c>
      <c r="B162" s="94">
        <v>38586</v>
      </c>
      <c r="C162" s="39">
        <v>28</v>
      </c>
      <c r="D162" s="39">
        <v>29</v>
      </c>
      <c r="E162" s="44">
        <f t="shared" si="0"/>
        <v>0.96551724137931039</v>
      </c>
      <c r="H162" s="44" t="e">
        <f t="shared" si="1"/>
        <v>#DIV/0!</v>
      </c>
      <c r="K162" s="44" t="e">
        <f t="shared" si="2"/>
        <v>#DIV/0!</v>
      </c>
      <c r="N162" s="44" t="e">
        <f t="shared" si="3"/>
        <v>#DIV/0!</v>
      </c>
      <c r="Q162" s="69" t="e">
        <f t="shared" si="4"/>
        <v>#DIV/0!</v>
      </c>
      <c r="R162" s="117">
        <f t="shared" si="5"/>
        <v>0.96551724137931039</v>
      </c>
      <c r="S162" s="119">
        <v>1.0960000000000001</v>
      </c>
    </row>
    <row r="163" spans="1:19" ht="18" x14ac:dyDescent="0.2">
      <c r="A163" s="45" t="s">
        <v>77</v>
      </c>
      <c r="B163" s="46">
        <v>0.9</v>
      </c>
      <c r="C163" s="39">
        <v>16</v>
      </c>
      <c r="D163" s="39">
        <v>40</v>
      </c>
      <c r="E163" s="44">
        <f t="shared" si="0"/>
        <v>0.4</v>
      </c>
      <c r="F163" s="39">
        <v>11</v>
      </c>
      <c r="G163" s="39">
        <v>43</v>
      </c>
      <c r="H163" s="44">
        <f t="shared" si="1"/>
        <v>0.2558139534883721</v>
      </c>
      <c r="K163" s="44" t="e">
        <f t="shared" si="2"/>
        <v>#DIV/0!</v>
      </c>
      <c r="N163" s="44" t="e">
        <f t="shared" si="3"/>
        <v>#DIV/0!</v>
      </c>
      <c r="Q163" s="69" t="e">
        <f t="shared" si="4"/>
        <v>#DIV/0!</v>
      </c>
      <c r="R163" s="117">
        <f t="shared" si="5"/>
        <v>0.3253012048192771</v>
      </c>
    </row>
    <row r="164" spans="1:19" ht="18" x14ac:dyDescent="0.2">
      <c r="A164" s="5" t="s">
        <v>108</v>
      </c>
      <c r="B164" s="6" t="s">
        <v>5</v>
      </c>
      <c r="C164" s="39">
        <v>45</v>
      </c>
      <c r="D164" s="39">
        <v>53</v>
      </c>
      <c r="E164" s="44">
        <f t="shared" si="0"/>
        <v>0.84905660377358494</v>
      </c>
      <c r="H164" s="44" t="e">
        <f t="shared" si="1"/>
        <v>#DIV/0!</v>
      </c>
      <c r="K164" s="44" t="e">
        <f t="shared" si="2"/>
        <v>#DIV/0!</v>
      </c>
      <c r="N164" s="44" t="e">
        <f t="shared" si="3"/>
        <v>#DIV/0!</v>
      </c>
      <c r="Q164" s="69" t="e">
        <f t="shared" si="4"/>
        <v>#DIV/0!</v>
      </c>
      <c r="R164" s="117">
        <f t="shared" si="5"/>
        <v>0.84905660377358494</v>
      </c>
      <c r="S164" s="119">
        <v>1.4790000000000001</v>
      </c>
    </row>
    <row r="165" spans="1:19" ht="18" x14ac:dyDescent="0.2">
      <c r="A165" s="45" t="s">
        <v>39</v>
      </c>
      <c r="B165" s="46" t="s">
        <v>78</v>
      </c>
      <c r="C165" s="39">
        <v>56</v>
      </c>
      <c r="D165" s="39">
        <v>50</v>
      </c>
      <c r="E165" s="44">
        <f t="shared" si="0"/>
        <v>1.1200000000000001</v>
      </c>
      <c r="F165" s="39">
        <v>52</v>
      </c>
      <c r="G165" s="39">
        <v>42</v>
      </c>
      <c r="H165" s="44">
        <f t="shared" si="1"/>
        <v>1.2380952380952381</v>
      </c>
      <c r="K165" s="44" t="e">
        <f t="shared" si="2"/>
        <v>#DIV/0!</v>
      </c>
      <c r="N165" s="44" t="e">
        <f t="shared" si="3"/>
        <v>#DIV/0!</v>
      </c>
      <c r="Q165" s="69" t="e">
        <f t="shared" si="4"/>
        <v>#DIV/0!</v>
      </c>
      <c r="R165" s="117">
        <f t="shared" si="5"/>
        <v>1.173913043478261</v>
      </c>
      <c r="S165" s="119">
        <v>1.57</v>
      </c>
    </row>
    <row r="166" spans="1:19" ht="18" x14ac:dyDescent="0.2">
      <c r="A166" s="45" t="s">
        <v>79</v>
      </c>
      <c r="B166" s="46"/>
      <c r="C166" s="39">
        <v>26</v>
      </c>
      <c r="D166" s="39">
        <v>28</v>
      </c>
      <c r="E166" s="44">
        <f t="shared" si="0"/>
        <v>0.9285714285714286</v>
      </c>
      <c r="H166" s="44" t="e">
        <f t="shared" si="1"/>
        <v>#DIV/0!</v>
      </c>
      <c r="K166" s="44" t="e">
        <f t="shared" si="2"/>
        <v>#DIV/0!</v>
      </c>
      <c r="N166" s="44" t="e">
        <f t="shared" si="3"/>
        <v>#DIV/0!</v>
      </c>
      <c r="Q166" s="69" t="e">
        <f t="shared" si="4"/>
        <v>#DIV/0!</v>
      </c>
      <c r="R166" s="117">
        <f t="shared" si="5"/>
        <v>0.9285714285714286</v>
      </c>
      <c r="S166" s="119">
        <v>0.95199999999999996</v>
      </c>
    </row>
    <row r="167" spans="1:19" ht="18" x14ac:dyDescent="0.2">
      <c r="A167" s="5" t="s">
        <v>124</v>
      </c>
      <c r="B167" s="6" t="s">
        <v>7</v>
      </c>
      <c r="C167" s="39">
        <v>29</v>
      </c>
      <c r="D167" s="39">
        <v>53</v>
      </c>
      <c r="E167" s="44">
        <f t="shared" si="0"/>
        <v>0.54716981132075471</v>
      </c>
      <c r="F167" s="39">
        <v>16</v>
      </c>
      <c r="G167" s="39">
        <v>29</v>
      </c>
      <c r="H167" s="44">
        <f t="shared" si="1"/>
        <v>0.55172413793103448</v>
      </c>
      <c r="K167" s="44" t="e">
        <f t="shared" si="2"/>
        <v>#DIV/0!</v>
      </c>
      <c r="N167" s="44" t="e">
        <f t="shared" si="3"/>
        <v>#DIV/0!</v>
      </c>
      <c r="Q167" s="69" t="e">
        <f t="shared" si="4"/>
        <v>#DIV/0!</v>
      </c>
      <c r="R167" s="117">
        <f t="shared" si="5"/>
        <v>0.54878048780487809</v>
      </c>
      <c r="S167" s="119">
        <v>0.81699999999999995</v>
      </c>
    </row>
    <row r="168" spans="1:19" ht="18" x14ac:dyDescent="0.2">
      <c r="A168" s="5" t="s">
        <v>122</v>
      </c>
      <c r="B168" s="6" t="s">
        <v>6</v>
      </c>
      <c r="C168" s="39">
        <v>24</v>
      </c>
      <c r="D168" s="39">
        <v>34</v>
      </c>
      <c r="E168" s="44">
        <f t="shared" si="0"/>
        <v>0.70588235294117652</v>
      </c>
      <c r="H168" s="44" t="e">
        <f t="shared" si="1"/>
        <v>#DIV/0!</v>
      </c>
      <c r="I168" s="39">
        <v>24</v>
      </c>
      <c r="J168" s="39">
        <v>47</v>
      </c>
      <c r="K168" s="44">
        <f t="shared" si="2"/>
        <v>0.51063829787234039</v>
      </c>
      <c r="L168" s="39">
        <v>23</v>
      </c>
      <c r="M168" s="39">
        <v>39</v>
      </c>
      <c r="N168" s="44">
        <f t="shared" si="3"/>
        <v>0.58974358974358976</v>
      </c>
      <c r="Q168" s="69" t="e">
        <f t="shared" si="4"/>
        <v>#DIV/0!</v>
      </c>
      <c r="R168" s="117">
        <f t="shared" si="5"/>
        <v>0.59166666666666667</v>
      </c>
    </row>
    <row r="169" spans="1:19" ht="18" x14ac:dyDescent="0.2">
      <c r="A169" s="45" t="s">
        <v>31</v>
      </c>
      <c r="B169" s="46">
        <v>0.7</v>
      </c>
      <c r="C169" s="39">
        <v>13</v>
      </c>
      <c r="D169" s="39">
        <v>35</v>
      </c>
      <c r="E169" s="44">
        <f t="shared" si="0"/>
        <v>0.37142857142857144</v>
      </c>
      <c r="F169" s="39">
        <v>13</v>
      </c>
      <c r="G169" s="39">
        <v>41</v>
      </c>
      <c r="H169" s="44">
        <f t="shared" si="1"/>
        <v>0.31707317073170732</v>
      </c>
      <c r="K169" s="44" t="e">
        <f t="shared" si="2"/>
        <v>#DIV/0!</v>
      </c>
      <c r="N169" s="44" t="e">
        <f t="shared" si="3"/>
        <v>#DIV/0!</v>
      </c>
      <c r="Q169" s="69" t="e">
        <f t="shared" si="4"/>
        <v>#DIV/0!</v>
      </c>
      <c r="R169" s="117">
        <f t="shared" si="5"/>
        <v>0.34210526315789475</v>
      </c>
    </row>
    <row r="170" spans="1:19" ht="18" x14ac:dyDescent="0.2">
      <c r="A170" s="45" t="s">
        <v>55</v>
      </c>
      <c r="B170" s="46"/>
      <c r="C170" s="39">
        <v>196</v>
      </c>
      <c r="D170" s="39">
        <v>46</v>
      </c>
      <c r="E170" s="44">
        <f t="shared" si="0"/>
        <v>4.2608695652173916</v>
      </c>
      <c r="H170" s="44" t="e">
        <f t="shared" si="1"/>
        <v>#DIV/0!</v>
      </c>
      <c r="K170" s="44" t="e">
        <f t="shared" si="2"/>
        <v>#DIV/0!</v>
      </c>
      <c r="N170" s="44" t="e">
        <f t="shared" si="3"/>
        <v>#DIV/0!</v>
      </c>
      <c r="Q170" s="69" t="e">
        <f t="shared" si="4"/>
        <v>#DIV/0!</v>
      </c>
      <c r="R170" s="117">
        <f t="shared" si="5"/>
        <v>4.2608695652173916</v>
      </c>
      <c r="S170" s="119">
        <v>5.26</v>
      </c>
    </row>
    <row r="171" spans="1:19" ht="18" x14ac:dyDescent="0.2">
      <c r="A171" s="5" t="s">
        <v>110</v>
      </c>
      <c r="B171" s="6" t="s">
        <v>4</v>
      </c>
      <c r="C171" s="39">
        <v>16</v>
      </c>
      <c r="D171" s="39">
        <v>28</v>
      </c>
      <c r="E171" s="44">
        <f t="shared" si="0"/>
        <v>0.5714285714285714</v>
      </c>
      <c r="F171" s="39">
        <v>7</v>
      </c>
      <c r="G171" s="39">
        <v>17</v>
      </c>
      <c r="H171" s="44">
        <f t="shared" si="1"/>
        <v>0.41176470588235292</v>
      </c>
      <c r="K171" s="44" t="e">
        <f t="shared" si="2"/>
        <v>#DIV/0!</v>
      </c>
      <c r="N171" s="44" t="e">
        <f t="shared" si="3"/>
        <v>#DIV/0!</v>
      </c>
      <c r="Q171" s="69" t="e">
        <f t="shared" si="4"/>
        <v>#DIV/0!</v>
      </c>
      <c r="R171" s="117">
        <f t="shared" si="5"/>
        <v>0.51111111111111107</v>
      </c>
    </row>
    <row r="172" spans="1:19" ht="18" x14ac:dyDescent="0.2">
      <c r="A172" s="45" t="s">
        <v>25</v>
      </c>
      <c r="B172" s="46">
        <v>2.1</v>
      </c>
      <c r="C172" s="39">
        <v>48</v>
      </c>
      <c r="D172" s="39">
        <v>40</v>
      </c>
      <c r="E172" s="44">
        <f t="shared" si="0"/>
        <v>1.2</v>
      </c>
      <c r="F172" s="39">
        <v>35</v>
      </c>
      <c r="G172" s="39">
        <v>16</v>
      </c>
      <c r="H172" s="44">
        <f t="shared" si="1"/>
        <v>2.1875</v>
      </c>
      <c r="I172" s="39">
        <v>35</v>
      </c>
      <c r="J172" s="39">
        <v>24</v>
      </c>
      <c r="K172" s="44">
        <f t="shared" si="2"/>
        <v>1.4583333333333333</v>
      </c>
      <c r="L172" s="39">
        <v>26</v>
      </c>
      <c r="M172" s="39">
        <v>15</v>
      </c>
      <c r="N172" s="44">
        <f t="shared" si="3"/>
        <v>1.7333333333333334</v>
      </c>
      <c r="Q172" s="69" t="e">
        <f t="shared" si="4"/>
        <v>#DIV/0!</v>
      </c>
      <c r="R172" s="117">
        <f t="shared" si="5"/>
        <v>1.5157894736842106</v>
      </c>
      <c r="S172" s="119">
        <v>1.42</v>
      </c>
    </row>
    <row r="173" spans="1:19" ht="18" x14ac:dyDescent="0.2">
      <c r="A173" s="5" t="s">
        <v>117</v>
      </c>
      <c r="B173" s="6" t="s">
        <v>6</v>
      </c>
      <c r="C173" s="39">
        <v>22</v>
      </c>
      <c r="D173" s="39">
        <v>36</v>
      </c>
      <c r="E173" s="44">
        <f t="shared" si="0"/>
        <v>0.61111111111111116</v>
      </c>
      <c r="H173" s="44" t="e">
        <f t="shared" si="1"/>
        <v>#DIV/0!</v>
      </c>
      <c r="K173" s="44" t="e">
        <f t="shared" si="2"/>
        <v>#DIV/0!</v>
      </c>
      <c r="N173" s="44" t="e">
        <f t="shared" si="3"/>
        <v>#DIV/0!</v>
      </c>
      <c r="Q173" s="69" t="e">
        <f t="shared" si="4"/>
        <v>#DIV/0!</v>
      </c>
      <c r="R173" s="117">
        <f t="shared" si="5"/>
        <v>0.61111111111111116</v>
      </c>
      <c r="S173" s="119">
        <v>0.72299999999999998</v>
      </c>
    </row>
    <row r="174" spans="1:19" ht="18" x14ac:dyDescent="0.2">
      <c r="A174" s="42" t="s">
        <v>24</v>
      </c>
      <c r="B174" s="43"/>
      <c r="C174" s="39">
        <v>44</v>
      </c>
      <c r="D174" s="39">
        <v>20</v>
      </c>
      <c r="E174" s="44">
        <f t="shared" si="0"/>
        <v>2.2000000000000002</v>
      </c>
      <c r="F174" s="39">
        <v>54</v>
      </c>
      <c r="G174" s="39">
        <v>22</v>
      </c>
      <c r="H174" s="44">
        <f t="shared" si="1"/>
        <v>2.4545454545454546</v>
      </c>
      <c r="I174" s="39">
        <v>64</v>
      </c>
      <c r="J174" s="39">
        <v>32</v>
      </c>
      <c r="K174" s="44">
        <f t="shared" si="2"/>
        <v>2</v>
      </c>
      <c r="L174" s="39">
        <v>58</v>
      </c>
      <c r="M174" s="39">
        <v>24</v>
      </c>
      <c r="N174" s="44">
        <f t="shared" si="3"/>
        <v>2.4166666666666665</v>
      </c>
      <c r="O174" s="39">
        <v>47</v>
      </c>
      <c r="P174" s="39">
        <v>26</v>
      </c>
      <c r="Q174" s="69">
        <f t="shared" si="4"/>
        <v>1.8076923076923077</v>
      </c>
      <c r="R174" s="117">
        <f t="shared" si="5"/>
        <v>2.153225806451613</v>
      </c>
      <c r="S174" s="119">
        <v>2.15</v>
      </c>
    </row>
    <row r="175" spans="1:19" ht="18" x14ac:dyDescent="0.2">
      <c r="A175" s="42" t="s">
        <v>62</v>
      </c>
      <c r="B175" s="43"/>
      <c r="C175" s="39">
        <v>37</v>
      </c>
      <c r="D175" s="39">
        <v>28</v>
      </c>
      <c r="E175" s="44">
        <f t="shared" si="0"/>
        <v>1.3214285714285714</v>
      </c>
      <c r="F175" s="39">
        <v>35</v>
      </c>
      <c r="G175" s="39">
        <v>35</v>
      </c>
      <c r="H175" s="44">
        <f t="shared" si="1"/>
        <v>1</v>
      </c>
      <c r="K175" s="44" t="e">
        <f t="shared" si="2"/>
        <v>#DIV/0!</v>
      </c>
      <c r="N175" s="44" t="e">
        <f t="shared" si="3"/>
        <v>#DIV/0!</v>
      </c>
      <c r="Q175" s="69" t="e">
        <f t="shared" si="4"/>
        <v>#DIV/0!</v>
      </c>
      <c r="R175" s="117">
        <f t="shared" si="5"/>
        <v>1.1428571428571428</v>
      </c>
      <c r="S175" s="119">
        <v>1.37</v>
      </c>
    </row>
    <row r="176" spans="1:19" ht="18" x14ac:dyDescent="0.2">
      <c r="A176" s="42" t="s">
        <v>95</v>
      </c>
      <c r="B176" s="43"/>
      <c r="C176" s="39">
        <v>36</v>
      </c>
      <c r="D176" s="39">
        <v>25</v>
      </c>
      <c r="E176" s="44">
        <f t="shared" si="0"/>
        <v>1.44</v>
      </c>
      <c r="F176" s="39">
        <v>37</v>
      </c>
      <c r="G176" s="39">
        <v>29</v>
      </c>
      <c r="H176" s="44">
        <f t="shared" si="1"/>
        <v>1.2758620689655173</v>
      </c>
      <c r="I176" s="39">
        <v>48</v>
      </c>
      <c r="J176" s="39">
        <v>35</v>
      </c>
      <c r="K176" s="44">
        <f t="shared" si="2"/>
        <v>1.3714285714285714</v>
      </c>
      <c r="L176" s="39">
        <v>48</v>
      </c>
      <c r="M176" s="39">
        <v>32</v>
      </c>
      <c r="N176" s="44">
        <f t="shared" si="3"/>
        <v>1.5</v>
      </c>
      <c r="O176" s="39">
        <v>43</v>
      </c>
      <c r="P176" s="39">
        <v>30</v>
      </c>
      <c r="Q176" s="69">
        <f t="shared" si="4"/>
        <v>1.4333333333333333</v>
      </c>
      <c r="R176" s="117">
        <f t="shared" si="5"/>
        <v>1.4039735099337749</v>
      </c>
      <c r="S176" s="119">
        <v>1.4039999999999999</v>
      </c>
    </row>
    <row r="177" spans="1:19" ht="18" x14ac:dyDescent="0.2">
      <c r="A177" s="8" t="s">
        <v>115</v>
      </c>
      <c r="B177" s="7" t="s">
        <v>6</v>
      </c>
      <c r="C177" s="39">
        <v>24</v>
      </c>
      <c r="D177" s="39">
        <v>35</v>
      </c>
      <c r="E177" s="44">
        <f t="shared" si="0"/>
        <v>0.68571428571428572</v>
      </c>
      <c r="F177" s="39">
        <v>22</v>
      </c>
      <c r="G177" s="39">
        <v>31</v>
      </c>
      <c r="H177" s="44">
        <f t="shared" si="1"/>
        <v>0.70967741935483875</v>
      </c>
      <c r="K177" s="44" t="e">
        <f t="shared" si="2"/>
        <v>#DIV/0!</v>
      </c>
      <c r="N177" s="44" t="e">
        <f t="shared" si="3"/>
        <v>#DIV/0!</v>
      </c>
      <c r="Q177" s="69" t="e">
        <f t="shared" si="4"/>
        <v>#DIV/0!</v>
      </c>
      <c r="R177" s="117">
        <f t="shared" si="5"/>
        <v>0.69696969696969702</v>
      </c>
    </row>
    <row r="178" spans="1:19" ht="18" x14ac:dyDescent="0.2">
      <c r="A178" s="42" t="s">
        <v>56</v>
      </c>
      <c r="B178" s="43"/>
      <c r="C178" s="39">
        <v>24</v>
      </c>
      <c r="D178" s="39">
        <v>41</v>
      </c>
      <c r="E178" s="44">
        <f t="shared" si="0"/>
        <v>0.58536585365853655</v>
      </c>
      <c r="F178" s="39">
        <v>23</v>
      </c>
      <c r="G178" s="39">
        <v>49</v>
      </c>
      <c r="H178" s="44">
        <f t="shared" si="1"/>
        <v>0.46938775510204084</v>
      </c>
      <c r="K178" s="44" t="e">
        <f t="shared" si="2"/>
        <v>#DIV/0!</v>
      </c>
      <c r="N178" s="44" t="e">
        <f t="shared" si="3"/>
        <v>#DIV/0!</v>
      </c>
      <c r="Q178" s="69" t="e">
        <f t="shared" si="4"/>
        <v>#DIV/0!</v>
      </c>
      <c r="R178" s="117">
        <f t="shared" si="5"/>
        <v>0.52222222222222225</v>
      </c>
    </row>
    <row r="179" spans="1:19" ht="18" x14ac:dyDescent="0.2">
      <c r="A179" s="42" t="s">
        <v>41</v>
      </c>
      <c r="B179" s="43">
        <v>1.3</v>
      </c>
      <c r="C179" s="39">
        <v>29</v>
      </c>
      <c r="D179" s="39">
        <v>25</v>
      </c>
      <c r="E179" s="44">
        <f t="shared" si="0"/>
        <v>1.1599999999999999</v>
      </c>
      <c r="F179" s="39">
        <v>22</v>
      </c>
      <c r="G179" s="39">
        <v>21</v>
      </c>
      <c r="H179" s="44">
        <f t="shared" si="1"/>
        <v>1.0476190476190477</v>
      </c>
      <c r="I179" s="39">
        <v>26</v>
      </c>
      <c r="J179" s="39">
        <v>41</v>
      </c>
      <c r="K179" s="44">
        <f t="shared" si="2"/>
        <v>0.63414634146341464</v>
      </c>
      <c r="L179" s="39">
        <v>24</v>
      </c>
      <c r="M179" s="39">
        <v>25</v>
      </c>
      <c r="N179" s="44">
        <f t="shared" si="3"/>
        <v>0.96</v>
      </c>
      <c r="O179" s="39">
        <v>22</v>
      </c>
      <c r="P179" s="39">
        <v>49</v>
      </c>
      <c r="Q179" s="69">
        <f t="shared" si="4"/>
        <v>0.44897959183673469</v>
      </c>
      <c r="R179" s="117">
        <f t="shared" si="5"/>
        <v>0.7639751552795031</v>
      </c>
      <c r="S179" s="119">
        <v>0.76</v>
      </c>
    </row>
    <row r="180" spans="1:19" ht="18" x14ac:dyDescent="0.2">
      <c r="A180" s="42" t="s">
        <v>40</v>
      </c>
      <c r="B180" s="43">
        <v>0.5</v>
      </c>
      <c r="C180" s="39">
        <v>3</v>
      </c>
      <c r="D180" s="39">
        <v>28</v>
      </c>
      <c r="E180" s="44">
        <f t="shared" si="0"/>
        <v>0.10714285714285714</v>
      </c>
      <c r="F180" s="39">
        <v>3</v>
      </c>
      <c r="G180" s="39">
        <v>41</v>
      </c>
      <c r="H180" s="44">
        <f t="shared" si="1"/>
        <v>7.3170731707317069E-2</v>
      </c>
      <c r="K180" s="44" t="e">
        <f t="shared" si="2"/>
        <v>#DIV/0!</v>
      </c>
      <c r="N180" s="44" t="e">
        <f t="shared" si="3"/>
        <v>#DIV/0!</v>
      </c>
      <c r="Q180" s="69" t="e">
        <f t="shared" si="4"/>
        <v>#DIV/0!</v>
      </c>
      <c r="R180" s="117">
        <f t="shared" si="5"/>
        <v>8.6956521739130432E-2</v>
      </c>
    </row>
    <row r="181" spans="1:19" ht="18" x14ac:dyDescent="0.2">
      <c r="A181" s="42" t="s">
        <v>63</v>
      </c>
      <c r="B181" s="43">
        <v>1.8</v>
      </c>
      <c r="C181" s="39">
        <v>35</v>
      </c>
      <c r="D181" s="39">
        <v>27</v>
      </c>
      <c r="E181" s="44">
        <f t="shared" si="0"/>
        <v>1.2962962962962963</v>
      </c>
      <c r="F181" s="39">
        <v>35</v>
      </c>
      <c r="G181" s="39">
        <v>37</v>
      </c>
      <c r="H181" s="44">
        <f t="shared" si="1"/>
        <v>0.94594594594594594</v>
      </c>
      <c r="I181" s="39">
        <v>35</v>
      </c>
      <c r="J181" s="39">
        <v>38</v>
      </c>
      <c r="K181" s="44">
        <f t="shared" si="2"/>
        <v>0.92105263157894735</v>
      </c>
      <c r="L181" s="39">
        <v>35</v>
      </c>
      <c r="M181" s="39">
        <v>24</v>
      </c>
      <c r="N181" s="44">
        <f t="shared" si="3"/>
        <v>1.4583333333333333</v>
      </c>
      <c r="O181" s="39">
        <v>32</v>
      </c>
      <c r="P181" s="39">
        <v>31</v>
      </c>
      <c r="Q181" s="69">
        <f t="shared" si="4"/>
        <v>1.032258064516129</v>
      </c>
      <c r="R181" s="117">
        <f t="shared" si="5"/>
        <v>1.0955414012738853</v>
      </c>
      <c r="S181" s="119">
        <v>1.1000000000000001</v>
      </c>
    </row>
    <row r="182" spans="1:19" ht="18" x14ac:dyDescent="0.2">
      <c r="A182" s="45" t="s">
        <v>42</v>
      </c>
      <c r="B182" s="46">
        <v>1.6</v>
      </c>
      <c r="C182" s="39">
        <v>25</v>
      </c>
      <c r="D182" s="39">
        <v>26</v>
      </c>
      <c r="E182" s="44">
        <f t="shared" si="0"/>
        <v>0.96153846153846156</v>
      </c>
      <c r="H182" s="44" t="e">
        <f t="shared" si="1"/>
        <v>#DIV/0!</v>
      </c>
      <c r="K182" s="44" t="e">
        <f t="shared" si="2"/>
        <v>#DIV/0!</v>
      </c>
      <c r="N182" s="44" t="e">
        <f t="shared" si="3"/>
        <v>#DIV/0!</v>
      </c>
      <c r="Q182" s="69" t="e">
        <f t="shared" si="4"/>
        <v>#DIV/0!</v>
      </c>
      <c r="R182" s="117">
        <f t="shared" si="5"/>
        <v>0.96153846153846156</v>
      </c>
      <c r="S182" s="119">
        <v>0.8</v>
      </c>
    </row>
    <row r="183" spans="1:19" ht="18" x14ac:dyDescent="0.2">
      <c r="A183" s="45" t="s">
        <v>38</v>
      </c>
      <c r="B183" s="46">
        <v>1.47</v>
      </c>
      <c r="C183" s="39">
        <v>28</v>
      </c>
      <c r="D183" s="39">
        <v>41</v>
      </c>
      <c r="E183" s="44">
        <f t="shared" si="0"/>
        <v>0.68292682926829273</v>
      </c>
      <c r="F183" s="39">
        <v>34</v>
      </c>
      <c r="G183" s="39">
        <v>22</v>
      </c>
      <c r="H183" s="44">
        <f t="shared" si="1"/>
        <v>1.5454545454545454</v>
      </c>
      <c r="I183" s="39">
        <v>35</v>
      </c>
      <c r="J183" s="39">
        <v>42</v>
      </c>
      <c r="K183" s="44">
        <f t="shared" si="2"/>
        <v>0.83333333333333337</v>
      </c>
      <c r="L183" s="39">
        <v>35</v>
      </c>
      <c r="M183" s="39">
        <v>46</v>
      </c>
      <c r="N183" s="44">
        <f t="shared" si="3"/>
        <v>0.76086956521739135</v>
      </c>
      <c r="Q183" s="69" t="e">
        <f t="shared" si="4"/>
        <v>#DIV/0!</v>
      </c>
      <c r="R183" s="117">
        <f t="shared" si="5"/>
        <v>0.8741721854304636</v>
      </c>
      <c r="S183" s="119">
        <v>0.94</v>
      </c>
    </row>
    <row r="184" spans="1:19" ht="18" x14ac:dyDescent="0.2">
      <c r="A184" s="45" t="s">
        <v>13</v>
      </c>
      <c r="B184" s="46">
        <v>0.95</v>
      </c>
      <c r="C184" s="39">
        <v>20</v>
      </c>
      <c r="D184" s="39">
        <v>34</v>
      </c>
      <c r="E184" s="44">
        <f t="shared" si="0"/>
        <v>0.58823529411764708</v>
      </c>
      <c r="H184" s="44" t="e">
        <f t="shared" si="1"/>
        <v>#DIV/0!</v>
      </c>
      <c r="K184" s="44" t="e">
        <f t="shared" si="2"/>
        <v>#DIV/0!</v>
      </c>
      <c r="N184" s="44" t="e">
        <f t="shared" si="3"/>
        <v>#DIV/0!</v>
      </c>
      <c r="Q184" s="69" t="e">
        <f t="shared" si="4"/>
        <v>#DIV/0!</v>
      </c>
      <c r="R184" s="117">
        <f t="shared" si="5"/>
        <v>0.58823529411764708</v>
      </c>
      <c r="S184" s="119">
        <v>0.54</v>
      </c>
    </row>
    <row r="185" spans="1:19" ht="18" x14ac:dyDescent="0.2">
      <c r="A185" s="42" t="s">
        <v>23</v>
      </c>
      <c r="B185" s="121">
        <v>38586</v>
      </c>
      <c r="C185" s="39">
        <v>26</v>
      </c>
      <c r="D185" s="39">
        <v>17</v>
      </c>
      <c r="E185" s="44">
        <f t="shared" si="0"/>
        <v>1.5294117647058822</v>
      </c>
      <c r="H185" s="44" t="e">
        <f t="shared" si="1"/>
        <v>#DIV/0!</v>
      </c>
      <c r="K185" s="44" t="e">
        <f t="shared" si="2"/>
        <v>#DIV/0!</v>
      </c>
      <c r="N185" s="44" t="e">
        <f t="shared" si="3"/>
        <v>#DIV/0!</v>
      </c>
      <c r="Q185" s="69" t="e">
        <f t="shared" si="4"/>
        <v>#DIV/0!</v>
      </c>
      <c r="R185" s="117">
        <f t="shared" si="5"/>
        <v>1.5294117647058822</v>
      </c>
      <c r="S185" s="119">
        <v>1.23</v>
      </c>
    </row>
    <row r="186" spans="1:19" ht="18" x14ac:dyDescent="0.2">
      <c r="A186" s="45" t="s">
        <v>80</v>
      </c>
      <c r="B186" s="46">
        <v>1.3</v>
      </c>
      <c r="C186" s="39">
        <v>29</v>
      </c>
      <c r="D186" s="39">
        <v>43</v>
      </c>
      <c r="E186" s="44">
        <f t="shared" si="0"/>
        <v>0.67441860465116277</v>
      </c>
      <c r="H186" s="44" t="e">
        <f t="shared" si="1"/>
        <v>#DIV/0!</v>
      </c>
      <c r="I186" s="39">
        <v>28</v>
      </c>
      <c r="J186" s="39">
        <v>36</v>
      </c>
      <c r="K186" s="44">
        <f t="shared" si="2"/>
        <v>0.77777777777777779</v>
      </c>
      <c r="N186" s="44" t="e">
        <f t="shared" si="3"/>
        <v>#DIV/0!</v>
      </c>
      <c r="Q186" s="69" t="e">
        <f t="shared" si="4"/>
        <v>#DIV/0!</v>
      </c>
      <c r="R186" s="117">
        <f t="shared" si="5"/>
        <v>0.72151898734177211</v>
      </c>
      <c r="S186" s="119">
        <v>0.86</v>
      </c>
    </row>
    <row r="187" spans="1:19" ht="18" x14ac:dyDescent="0.2">
      <c r="A187" s="45" t="s">
        <v>14</v>
      </c>
      <c r="B187" s="46">
        <v>1.46</v>
      </c>
      <c r="C187" s="39">
        <v>24</v>
      </c>
      <c r="D187" s="39">
        <v>30</v>
      </c>
      <c r="E187" s="44">
        <f>C187/D187</f>
        <v>0.8</v>
      </c>
      <c r="F187" s="39">
        <v>20</v>
      </c>
      <c r="G187" s="39">
        <v>26</v>
      </c>
      <c r="H187" s="44">
        <f t="shared" si="1"/>
        <v>0.76923076923076927</v>
      </c>
      <c r="K187" s="44" t="e">
        <f t="shared" si="2"/>
        <v>#DIV/0!</v>
      </c>
      <c r="N187" s="44" t="e">
        <f t="shared" si="3"/>
        <v>#DIV/0!</v>
      </c>
      <c r="Q187" s="69" t="e">
        <f t="shared" si="4"/>
        <v>#DIV/0!</v>
      </c>
      <c r="R187" s="117">
        <f t="shared" si="5"/>
        <v>0.7857142857142857</v>
      </c>
      <c r="S187" s="119">
        <v>0.74</v>
      </c>
    </row>
    <row r="188" spans="1:19" ht="18" x14ac:dyDescent="0.2">
      <c r="A188" s="45" t="s">
        <v>97</v>
      </c>
      <c r="B188" s="46"/>
      <c r="C188" s="39">
        <v>20</v>
      </c>
      <c r="D188" s="39">
        <v>23</v>
      </c>
      <c r="E188" s="44">
        <f>C188/D188</f>
        <v>0.86956521739130432</v>
      </c>
      <c r="F188" s="39">
        <v>21</v>
      </c>
      <c r="G188" s="39">
        <v>24</v>
      </c>
      <c r="H188" s="44">
        <f t="shared" si="1"/>
        <v>0.875</v>
      </c>
      <c r="I188" s="39">
        <v>17</v>
      </c>
      <c r="J188" s="39">
        <v>28</v>
      </c>
      <c r="K188" s="44">
        <f t="shared" si="2"/>
        <v>0.6071428571428571</v>
      </c>
      <c r="L188" s="39">
        <v>24</v>
      </c>
      <c r="M188" s="39">
        <v>60</v>
      </c>
      <c r="N188" s="44">
        <f t="shared" si="3"/>
        <v>0.4</v>
      </c>
      <c r="O188" s="39">
        <v>23</v>
      </c>
      <c r="P188" s="39">
        <v>46</v>
      </c>
      <c r="Q188" s="69">
        <f t="shared" ref="Q188:Q227" si="6">O188/P188</f>
        <v>0.5</v>
      </c>
      <c r="R188" s="117">
        <f t="shared" si="5"/>
        <v>0.58011049723756902</v>
      </c>
      <c r="S188" s="120" t="s">
        <v>127</v>
      </c>
    </row>
    <row r="189" spans="1:19" ht="18" x14ac:dyDescent="0.2">
      <c r="A189" s="45" t="s">
        <v>65</v>
      </c>
      <c r="B189" s="46"/>
      <c r="C189" s="39">
        <v>7</v>
      </c>
      <c r="D189" s="39">
        <v>29</v>
      </c>
      <c r="E189" s="44">
        <f>C189/D189</f>
        <v>0.2413793103448276</v>
      </c>
      <c r="F189" s="39">
        <v>10</v>
      </c>
      <c r="G189" s="39">
        <v>28</v>
      </c>
      <c r="H189" s="44">
        <f t="shared" ref="H189:H213" si="7">F189/G189</f>
        <v>0.35714285714285715</v>
      </c>
      <c r="I189" s="39">
        <v>13</v>
      </c>
      <c r="J189" s="39">
        <v>48</v>
      </c>
      <c r="K189" s="44">
        <f t="shared" si="2"/>
        <v>0.27083333333333331</v>
      </c>
      <c r="L189" s="39">
        <v>14</v>
      </c>
      <c r="M189" s="39">
        <v>60</v>
      </c>
      <c r="N189" s="44">
        <f t="shared" si="3"/>
        <v>0.23333333333333334</v>
      </c>
      <c r="Q189" s="69" t="e">
        <f t="shared" si="6"/>
        <v>#DIV/0!</v>
      </c>
      <c r="R189" s="117">
        <f t="shared" si="5"/>
        <v>0.26666666666666666</v>
      </c>
    </row>
    <row r="190" spans="1:19" ht="18" x14ac:dyDescent="0.2">
      <c r="A190" s="45" t="s">
        <v>99</v>
      </c>
      <c r="B190" s="46"/>
      <c r="C190" s="39">
        <v>14</v>
      </c>
      <c r="D190" s="39">
        <v>41</v>
      </c>
      <c r="E190" s="44">
        <f t="shared" si="0"/>
        <v>0.34146341463414637</v>
      </c>
      <c r="F190" s="39">
        <v>15</v>
      </c>
      <c r="G190" s="39">
        <v>47</v>
      </c>
      <c r="H190" s="44">
        <f t="shared" si="7"/>
        <v>0.31914893617021278</v>
      </c>
      <c r="I190" s="39">
        <v>13</v>
      </c>
      <c r="J190" s="39">
        <v>28</v>
      </c>
      <c r="K190" s="44">
        <f t="shared" si="2"/>
        <v>0.4642857142857143</v>
      </c>
      <c r="L190" s="39">
        <v>9</v>
      </c>
      <c r="M190" s="39">
        <v>21</v>
      </c>
      <c r="N190" s="44">
        <f t="shared" si="3"/>
        <v>0.42857142857142855</v>
      </c>
      <c r="Q190" s="69" t="e">
        <f t="shared" si="6"/>
        <v>#DIV/0!</v>
      </c>
      <c r="R190" s="117">
        <f t="shared" si="5"/>
        <v>0.37226277372262773</v>
      </c>
    </row>
    <row r="191" spans="1:19" ht="18" x14ac:dyDescent="0.2">
      <c r="A191" s="5" t="s">
        <v>119</v>
      </c>
      <c r="B191" s="6" t="s">
        <v>7</v>
      </c>
      <c r="C191" s="39">
        <v>29</v>
      </c>
      <c r="D191" s="39">
        <v>30</v>
      </c>
      <c r="E191" s="44">
        <f t="shared" si="0"/>
        <v>0.96666666666666667</v>
      </c>
      <c r="F191" s="39">
        <v>29</v>
      </c>
      <c r="G191" s="39">
        <v>28</v>
      </c>
      <c r="H191" s="44">
        <f t="shared" si="7"/>
        <v>1.0357142857142858</v>
      </c>
      <c r="I191" s="39">
        <v>20</v>
      </c>
      <c r="J191" s="39">
        <v>14</v>
      </c>
      <c r="K191" s="44">
        <f t="shared" si="2"/>
        <v>1.4285714285714286</v>
      </c>
      <c r="N191" s="44" t="e">
        <f t="shared" si="3"/>
        <v>#DIV/0!</v>
      </c>
      <c r="Q191" s="69" t="e">
        <f t="shared" si="6"/>
        <v>#DIV/0!</v>
      </c>
      <c r="R191" s="117">
        <f t="shared" si="5"/>
        <v>1.0833333333333333</v>
      </c>
    </row>
    <row r="192" spans="1:19" ht="18" x14ac:dyDescent="0.2">
      <c r="A192" s="45" t="s">
        <v>93</v>
      </c>
      <c r="B192" s="46"/>
      <c r="C192" s="39">
        <v>35</v>
      </c>
      <c r="D192" s="39">
        <v>17</v>
      </c>
      <c r="E192" s="44">
        <f>C192/D192</f>
        <v>2.0588235294117645</v>
      </c>
      <c r="F192" s="39">
        <v>35</v>
      </c>
      <c r="G192" s="39">
        <v>25</v>
      </c>
      <c r="H192" s="44">
        <f t="shared" si="7"/>
        <v>1.4</v>
      </c>
      <c r="I192" s="39">
        <v>34</v>
      </c>
      <c r="J192" s="39">
        <v>25</v>
      </c>
      <c r="K192" s="44">
        <f>I192/J192</f>
        <v>1.36</v>
      </c>
      <c r="N192" s="44" t="e">
        <f t="shared" si="3"/>
        <v>#DIV/0!</v>
      </c>
      <c r="Q192" s="69" t="e">
        <f t="shared" si="6"/>
        <v>#DIV/0!</v>
      </c>
      <c r="R192" s="117">
        <f t="shared" si="5"/>
        <v>1.5522388059701493</v>
      </c>
      <c r="S192" s="119">
        <v>1.04</v>
      </c>
    </row>
    <row r="193" spans="1:19" ht="18" x14ac:dyDescent="0.2">
      <c r="A193" s="45" t="s">
        <v>15</v>
      </c>
      <c r="B193" s="46">
        <v>2.54</v>
      </c>
      <c r="C193" s="39">
        <v>37</v>
      </c>
      <c r="D193" s="39">
        <v>22</v>
      </c>
      <c r="E193" s="44">
        <f t="shared" si="0"/>
        <v>1.6818181818181819</v>
      </c>
      <c r="F193" s="39">
        <v>48</v>
      </c>
      <c r="G193" s="39">
        <v>37</v>
      </c>
      <c r="H193" s="44">
        <f t="shared" si="7"/>
        <v>1.2972972972972974</v>
      </c>
      <c r="I193" s="39">
        <v>30</v>
      </c>
      <c r="J193" s="39">
        <v>19</v>
      </c>
      <c r="K193" s="44">
        <f t="shared" si="2"/>
        <v>1.5789473684210527</v>
      </c>
      <c r="N193" s="44" t="e">
        <f t="shared" si="3"/>
        <v>#DIV/0!</v>
      </c>
      <c r="Q193" s="69" t="e">
        <f t="shared" si="6"/>
        <v>#DIV/0!</v>
      </c>
      <c r="R193" s="117">
        <f t="shared" si="5"/>
        <v>1.4743589743589745</v>
      </c>
      <c r="S193" s="119">
        <v>1.28</v>
      </c>
    </row>
    <row r="194" spans="1:19" ht="18" x14ac:dyDescent="0.2">
      <c r="A194" s="45" t="s">
        <v>16</v>
      </c>
      <c r="B194" s="46">
        <v>1.8</v>
      </c>
      <c r="C194" s="39">
        <v>30</v>
      </c>
      <c r="D194" s="39">
        <v>28</v>
      </c>
      <c r="E194" s="44">
        <f t="shared" si="0"/>
        <v>1.0714285714285714</v>
      </c>
      <c r="H194" s="44" t="e">
        <f t="shared" si="7"/>
        <v>#DIV/0!</v>
      </c>
      <c r="K194" s="44" t="e">
        <f t="shared" si="2"/>
        <v>#DIV/0!</v>
      </c>
      <c r="N194" s="44" t="e">
        <f t="shared" si="3"/>
        <v>#DIV/0!</v>
      </c>
      <c r="Q194" s="69" t="e">
        <f t="shared" si="6"/>
        <v>#DIV/0!</v>
      </c>
      <c r="R194" s="117">
        <f t="shared" si="5"/>
        <v>1.0714285714285714</v>
      </c>
      <c r="S194" s="119">
        <v>1.1299999999999999</v>
      </c>
    </row>
    <row r="195" spans="1:19" ht="18" x14ac:dyDescent="0.2">
      <c r="A195" s="45" t="s">
        <v>81</v>
      </c>
      <c r="B195" s="46">
        <v>0.7</v>
      </c>
      <c r="C195" s="39">
        <v>15</v>
      </c>
      <c r="D195" s="39">
        <v>41</v>
      </c>
      <c r="E195" s="44">
        <f t="shared" si="0"/>
        <v>0.36585365853658536</v>
      </c>
      <c r="F195" s="39">
        <v>11</v>
      </c>
      <c r="G195" s="39">
        <v>28</v>
      </c>
      <c r="H195" s="44">
        <f t="shared" si="7"/>
        <v>0.39285714285714285</v>
      </c>
      <c r="K195" s="44" t="e">
        <f t="shared" si="2"/>
        <v>#DIV/0!</v>
      </c>
      <c r="N195" s="44" t="e">
        <f t="shared" si="3"/>
        <v>#DIV/0!</v>
      </c>
      <c r="Q195" s="69" t="e">
        <f t="shared" si="6"/>
        <v>#DIV/0!</v>
      </c>
      <c r="R195" s="117">
        <f t="shared" si="5"/>
        <v>0.37681159420289856</v>
      </c>
    </row>
    <row r="196" spans="1:19" ht="18" x14ac:dyDescent="0.2">
      <c r="A196" s="45" t="s">
        <v>96</v>
      </c>
      <c r="B196" s="46"/>
      <c r="C196" s="39">
        <v>29</v>
      </c>
      <c r="D196" s="39">
        <v>36</v>
      </c>
      <c r="E196" s="44">
        <f t="shared" si="0"/>
        <v>0.80555555555555558</v>
      </c>
      <c r="F196" s="39">
        <v>29</v>
      </c>
      <c r="G196" s="39">
        <v>30</v>
      </c>
      <c r="H196" s="44">
        <f t="shared" si="7"/>
        <v>0.96666666666666667</v>
      </c>
      <c r="I196" s="39">
        <v>26</v>
      </c>
      <c r="J196" s="39">
        <v>30</v>
      </c>
      <c r="K196" s="44">
        <f t="shared" si="2"/>
        <v>0.8666666666666667</v>
      </c>
      <c r="N196" s="44" t="e">
        <f t="shared" si="3"/>
        <v>#DIV/0!</v>
      </c>
      <c r="Q196" s="69" t="e">
        <f t="shared" si="6"/>
        <v>#DIV/0!</v>
      </c>
      <c r="R196" s="117">
        <f t="shared" si="5"/>
        <v>0.875</v>
      </c>
      <c r="S196" s="120" t="s">
        <v>107</v>
      </c>
    </row>
    <row r="197" spans="1:19" ht="18" x14ac:dyDescent="0.2">
      <c r="A197" s="45" t="s">
        <v>102</v>
      </c>
      <c r="B197" s="46">
        <v>1.07</v>
      </c>
      <c r="C197" s="39">
        <v>23</v>
      </c>
      <c r="D197" s="39">
        <v>43</v>
      </c>
      <c r="E197" s="44">
        <f t="shared" si="0"/>
        <v>0.53488372093023251</v>
      </c>
      <c r="F197" s="39">
        <v>20</v>
      </c>
      <c r="G197" s="39">
        <v>28</v>
      </c>
      <c r="H197" s="44">
        <f t="shared" si="7"/>
        <v>0.7142857142857143</v>
      </c>
      <c r="I197" s="39">
        <v>20</v>
      </c>
      <c r="J197" s="39">
        <v>21</v>
      </c>
      <c r="K197" s="44">
        <f t="shared" si="2"/>
        <v>0.95238095238095233</v>
      </c>
      <c r="N197" s="44" t="e">
        <f t="shared" si="3"/>
        <v>#DIV/0!</v>
      </c>
      <c r="Q197" s="69" t="e">
        <f t="shared" si="6"/>
        <v>#DIV/0!</v>
      </c>
      <c r="R197" s="117">
        <f t="shared" si="5"/>
        <v>0.68478260869565222</v>
      </c>
    </row>
    <row r="198" spans="1:19" ht="18" x14ac:dyDescent="0.2">
      <c r="A198" s="5" t="s">
        <v>109</v>
      </c>
      <c r="B198" s="6" t="s">
        <v>6</v>
      </c>
      <c r="C198" s="39">
        <v>24</v>
      </c>
      <c r="D198" s="39">
        <v>43</v>
      </c>
      <c r="E198" s="44">
        <f t="shared" si="0"/>
        <v>0.55813953488372092</v>
      </c>
      <c r="F198" s="39">
        <v>11</v>
      </c>
      <c r="G198" s="39">
        <v>16</v>
      </c>
      <c r="H198" s="44">
        <f t="shared" si="7"/>
        <v>0.6875</v>
      </c>
      <c r="K198" s="44" t="e">
        <f t="shared" si="2"/>
        <v>#DIV/0!</v>
      </c>
      <c r="N198" s="44" t="e">
        <f t="shared" si="3"/>
        <v>#DIV/0!</v>
      </c>
      <c r="Q198" s="69" t="e">
        <f t="shared" si="6"/>
        <v>#DIV/0!</v>
      </c>
      <c r="R198" s="117">
        <f t="shared" si="5"/>
        <v>0.59322033898305082</v>
      </c>
    </row>
    <row r="199" spans="1:19" ht="18" x14ac:dyDescent="0.2">
      <c r="A199" s="8" t="s">
        <v>112</v>
      </c>
      <c r="B199" s="7" t="s">
        <v>4</v>
      </c>
      <c r="C199" s="39">
        <v>15</v>
      </c>
      <c r="D199" s="39">
        <v>37</v>
      </c>
      <c r="E199" s="44">
        <f t="shared" si="0"/>
        <v>0.40540540540540543</v>
      </c>
      <c r="F199" s="39">
        <v>15</v>
      </c>
      <c r="G199" s="39">
        <v>54</v>
      </c>
      <c r="H199" s="44">
        <f t="shared" si="7"/>
        <v>0.27777777777777779</v>
      </c>
      <c r="K199" s="44" t="e">
        <f t="shared" si="2"/>
        <v>#DIV/0!</v>
      </c>
      <c r="N199" s="44" t="e">
        <f t="shared" si="3"/>
        <v>#DIV/0!</v>
      </c>
      <c r="Q199" s="69" t="e">
        <f t="shared" si="6"/>
        <v>#DIV/0!</v>
      </c>
      <c r="R199" s="117">
        <f t="shared" si="5"/>
        <v>0.32967032967032966</v>
      </c>
    </row>
    <row r="200" spans="1:19" ht="18" x14ac:dyDescent="0.2">
      <c r="A200" s="5" t="s">
        <v>116</v>
      </c>
      <c r="B200" s="6" t="s">
        <v>4</v>
      </c>
      <c r="C200" s="39">
        <v>12</v>
      </c>
      <c r="D200" s="39">
        <v>35</v>
      </c>
      <c r="E200" s="44">
        <f t="shared" si="0"/>
        <v>0.34285714285714286</v>
      </c>
      <c r="F200" s="39">
        <v>16</v>
      </c>
      <c r="G200" s="39">
        <v>39</v>
      </c>
      <c r="H200" s="44">
        <f t="shared" si="7"/>
        <v>0.41025641025641024</v>
      </c>
      <c r="K200" s="44" t="e">
        <f t="shared" si="2"/>
        <v>#DIV/0!</v>
      </c>
      <c r="N200" s="44" t="e">
        <f t="shared" si="3"/>
        <v>#DIV/0!</v>
      </c>
      <c r="Q200" s="69" t="e">
        <f t="shared" si="6"/>
        <v>#DIV/0!</v>
      </c>
      <c r="R200" s="117">
        <f t="shared" si="5"/>
        <v>0.3783783783783784</v>
      </c>
    </row>
    <row r="201" spans="1:19" ht="18" x14ac:dyDescent="0.2">
      <c r="A201" s="8" t="s">
        <v>113</v>
      </c>
      <c r="B201" s="7" t="s">
        <v>6</v>
      </c>
      <c r="C201" s="39">
        <v>20</v>
      </c>
      <c r="D201" s="39">
        <v>35</v>
      </c>
      <c r="E201" s="44">
        <f t="shared" si="0"/>
        <v>0.5714285714285714</v>
      </c>
      <c r="F201" s="39">
        <v>24</v>
      </c>
      <c r="G201" s="39">
        <v>54</v>
      </c>
      <c r="H201" s="44">
        <f t="shared" si="7"/>
        <v>0.44444444444444442</v>
      </c>
      <c r="I201" s="39">
        <v>23</v>
      </c>
      <c r="J201" s="39">
        <v>33</v>
      </c>
      <c r="K201" s="44">
        <f t="shared" si="2"/>
        <v>0.69696969696969702</v>
      </c>
      <c r="L201" s="39">
        <v>23</v>
      </c>
      <c r="M201" s="39">
        <v>47</v>
      </c>
      <c r="N201" s="44">
        <f t="shared" si="3"/>
        <v>0.48936170212765956</v>
      </c>
      <c r="Q201" s="69" t="e">
        <f t="shared" si="6"/>
        <v>#DIV/0!</v>
      </c>
      <c r="R201" s="117">
        <f t="shared" si="5"/>
        <v>0.53254437869822491</v>
      </c>
    </row>
    <row r="202" spans="1:19" ht="18" x14ac:dyDescent="0.2">
      <c r="A202" s="45" t="s">
        <v>82</v>
      </c>
      <c r="B202" s="46">
        <v>0.7</v>
      </c>
      <c r="C202" s="39">
        <v>13</v>
      </c>
      <c r="D202" s="39">
        <v>40</v>
      </c>
      <c r="E202" s="44">
        <f t="shared" si="0"/>
        <v>0.32500000000000001</v>
      </c>
      <c r="F202" s="39">
        <v>16</v>
      </c>
      <c r="G202" s="39">
        <v>61</v>
      </c>
      <c r="H202" s="44">
        <f t="shared" si="7"/>
        <v>0.26229508196721313</v>
      </c>
      <c r="I202" s="39">
        <v>16</v>
      </c>
      <c r="J202" s="39">
        <v>31</v>
      </c>
      <c r="K202" s="44">
        <f t="shared" si="2"/>
        <v>0.5161290322580645</v>
      </c>
      <c r="L202" s="39">
        <v>16</v>
      </c>
      <c r="M202" s="39">
        <v>21</v>
      </c>
      <c r="N202" s="44">
        <f t="shared" si="3"/>
        <v>0.76190476190476186</v>
      </c>
      <c r="O202" s="39">
        <v>15</v>
      </c>
      <c r="P202" s="39">
        <v>41</v>
      </c>
      <c r="Q202" s="69">
        <f t="shared" si="6"/>
        <v>0.36585365853658536</v>
      </c>
      <c r="R202" s="117">
        <f t="shared" si="5"/>
        <v>0.39175257731958762</v>
      </c>
      <c r="S202" s="119">
        <v>0.39</v>
      </c>
    </row>
    <row r="203" spans="1:19" ht="18" x14ac:dyDescent="0.2">
      <c r="A203" s="45" t="s">
        <v>126</v>
      </c>
      <c r="B203" s="94">
        <v>39081</v>
      </c>
      <c r="C203" s="39">
        <v>37</v>
      </c>
      <c r="D203" s="39">
        <v>25</v>
      </c>
      <c r="E203" s="44">
        <f t="shared" si="0"/>
        <v>1.48</v>
      </c>
      <c r="F203" s="39">
        <v>47</v>
      </c>
      <c r="G203" s="39">
        <v>34</v>
      </c>
      <c r="H203" s="44">
        <f t="shared" si="7"/>
        <v>1.3823529411764706</v>
      </c>
      <c r="I203" s="39">
        <v>48</v>
      </c>
      <c r="J203" s="39">
        <v>46</v>
      </c>
      <c r="K203" s="44">
        <f t="shared" si="2"/>
        <v>1.0434782608695652</v>
      </c>
      <c r="L203" s="39">
        <v>48</v>
      </c>
      <c r="M203" s="39">
        <v>25</v>
      </c>
      <c r="N203" s="44">
        <f t="shared" si="3"/>
        <v>1.92</v>
      </c>
      <c r="O203" s="39">
        <v>30</v>
      </c>
      <c r="P203" s="39">
        <v>19</v>
      </c>
      <c r="Q203" s="95">
        <f t="shared" si="6"/>
        <v>1.5789473684210527</v>
      </c>
      <c r="R203" s="117">
        <f t="shared" si="5"/>
        <v>1.4093959731543624</v>
      </c>
      <c r="S203" s="119">
        <v>1.409</v>
      </c>
    </row>
    <row r="204" spans="1:19" ht="18" x14ac:dyDescent="0.2">
      <c r="A204" s="45" t="s">
        <v>22</v>
      </c>
      <c r="B204" s="46">
        <v>0.9</v>
      </c>
      <c r="C204" s="39">
        <v>14</v>
      </c>
      <c r="D204" s="39">
        <v>27</v>
      </c>
      <c r="E204" s="44">
        <f t="shared" si="0"/>
        <v>0.51851851851851849</v>
      </c>
      <c r="F204" s="39">
        <v>15</v>
      </c>
      <c r="G204" s="39">
        <v>43</v>
      </c>
      <c r="H204" s="44">
        <f t="shared" si="7"/>
        <v>0.34883720930232559</v>
      </c>
      <c r="I204" s="39">
        <v>16</v>
      </c>
      <c r="J204" s="39">
        <v>52</v>
      </c>
      <c r="K204" s="44">
        <f t="shared" si="2"/>
        <v>0.30769230769230771</v>
      </c>
      <c r="L204" s="39">
        <v>16</v>
      </c>
      <c r="M204" s="39">
        <v>54</v>
      </c>
      <c r="N204" s="44">
        <f t="shared" si="3"/>
        <v>0.29629629629629628</v>
      </c>
      <c r="O204" s="39">
        <v>10</v>
      </c>
      <c r="P204" s="39">
        <v>26</v>
      </c>
      <c r="Q204" s="69">
        <f t="shared" si="6"/>
        <v>0.38461538461538464</v>
      </c>
      <c r="R204" s="117">
        <f t="shared" si="5"/>
        <v>0.35148514851485146</v>
      </c>
      <c r="S204" s="119">
        <v>0.35</v>
      </c>
    </row>
    <row r="205" spans="1:19" ht="18" x14ac:dyDescent="0.2">
      <c r="A205" s="45" t="s">
        <v>66</v>
      </c>
      <c r="B205" s="46"/>
      <c r="C205" s="39">
        <v>13</v>
      </c>
      <c r="D205" s="39">
        <v>30</v>
      </c>
      <c r="E205" s="44">
        <f t="shared" si="0"/>
        <v>0.43333333333333335</v>
      </c>
      <c r="F205" s="39">
        <v>16</v>
      </c>
      <c r="G205" s="39">
        <v>32</v>
      </c>
      <c r="H205" s="44">
        <f t="shared" si="7"/>
        <v>0.5</v>
      </c>
      <c r="K205" s="44" t="e">
        <f t="shared" si="2"/>
        <v>#DIV/0!</v>
      </c>
      <c r="N205" s="44" t="e">
        <f t="shared" si="3"/>
        <v>#DIV/0!</v>
      </c>
      <c r="Q205" s="69" t="e">
        <f t="shared" si="6"/>
        <v>#DIV/0!</v>
      </c>
      <c r="R205" s="117">
        <f t="shared" si="5"/>
        <v>0.46774193548387094</v>
      </c>
      <c r="S205" s="119">
        <v>0.46</v>
      </c>
    </row>
    <row r="206" spans="1:19" ht="18" x14ac:dyDescent="0.2">
      <c r="A206" s="45" t="s">
        <v>67</v>
      </c>
      <c r="B206" s="46"/>
      <c r="C206" s="39">
        <v>64</v>
      </c>
      <c r="D206" s="39">
        <v>26</v>
      </c>
      <c r="E206" s="44">
        <f>C206/D206</f>
        <v>2.4615384615384617</v>
      </c>
      <c r="F206" s="39">
        <v>60</v>
      </c>
      <c r="G206" s="39">
        <v>28</v>
      </c>
      <c r="H206" s="44">
        <f>F206/G206</f>
        <v>2.1428571428571428</v>
      </c>
      <c r="K206" s="44" t="e">
        <f>I206/J206</f>
        <v>#DIV/0!</v>
      </c>
      <c r="N206" s="44" t="e">
        <f>L206/M206</f>
        <v>#DIV/0!</v>
      </c>
      <c r="Q206" s="69" t="e">
        <f t="shared" si="6"/>
        <v>#DIV/0!</v>
      </c>
      <c r="R206" s="117">
        <f>SUM(C206, F206, I206, L206, O206)/SUM(D206, G206, J206, M206, P206)</f>
        <v>2.2962962962962963</v>
      </c>
      <c r="S206" s="119">
        <v>2.11</v>
      </c>
    </row>
    <row r="207" spans="1:19" ht="18" x14ac:dyDescent="0.2">
      <c r="A207" s="45" t="s">
        <v>17</v>
      </c>
      <c r="B207" s="46">
        <v>0.7</v>
      </c>
      <c r="C207" s="39">
        <v>20</v>
      </c>
      <c r="D207" s="39">
        <v>37</v>
      </c>
      <c r="E207" s="44">
        <f t="shared" si="0"/>
        <v>0.54054054054054057</v>
      </c>
      <c r="F207" s="39">
        <v>20</v>
      </c>
      <c r="G207" s="39">
        <v>39</v>
      </c>
      <c r="H207" s="44">
        <f t="shared" si="7"/>
        <v>0.51282051282051277</v>
      </c>
      <c r="I207" s="39">
        <v>24</v>
      </c>
      <c r="J207" s="39">
        <v>49</v>
      </c>
      <c r="K207" s="44">
        <f t="shared" si="2"/>
        <v>0.48979591836734693</v>
      </c>
      <c r="L207" s="39">
        <v>23</v>
      </c>
      <c r="M207" s="39">
        <v>35</v>
      </c>
      <c r="N207" s="44">
        <f t="shared" si="3"/>
        <v>0.65714285714285714</v>
      </c>
      <c r="O207" s="39">
        <v>21</v>
      </c>
      <c r="P207" s="39">
        <v>37</v>
      </c>
      <c r="Q207" s="69">
        <f t="shared" si="6"/>
        <v>0.56756756756756754</v>
      </c>
      <c r="R207" s="117">
        <f t="shared" si="5"/>
        <v>0.54822335025380708</v>
      </c>
      <c r="S207" s="119">
        <v>0.54800000000000004</v>
      </c>
    </row>
    <row r="208" spans="1:19" ht="18" x14ac:dyDescent="0.2">
      <c r="A208" s="45" t="s">
        <v>105</v>
      </c>
      <c r="B208" s="46">
        <v>1.5</v>
      </c>
      <c r="C208" s="39">
        <v>28</v>
      </c>
      <c r="D208" s="39">
        <v>41</v>
      </c>
      <c r="E208" s="44">
        <f t="shared" si="0"/>
        <v>0.68292682926829273</v>
      </c>
      <c r="F208" s="39">
        <v>29</v>
      </c>
      <c r="G208" s="39">
        <v>44</v>
      </c>
      <c r="H208" s="44">
        <f t="shared" si="7"/>
        <v>0.65909090909090906</v>
      </c>
      <c r="I208" s="39">
        <v>24</v>
      </c>
      <c r="J208" s="39">
        <v>23</v>
      </c>
      <c r="K208" s="44">
        <f t="shared" si="2"/>
        <v>1.0434782608695652</v>
      </c>
      <c r="N208" s="44" t="e">
        <f t="shared" si="3"/>
        <v>#DIV/0!</v>
      </c>
      <c r="Q208" s="78" t="e">
        <f t="shared" si="6"/>
        <v>#DIV/0!</v>
      </c>
      <c r="R208" s="117">
        <f t="shared" si="5"/>
        <v>0.75</v>
      </c>
    </row>
    <row r="209" spans="1:19" ht="18" x14ac:dyDescent="0.2">
      <c r="A209" s="42" t="s">
        <v>29</v>
      </c>
      <c r="B209" s="43" t="s">
        <v>69</v>
      </c>
      <c r="C209" s="39">
        <v>35</v>
      </c>
      <c r="D209" s="39">
        <v>35</v>
      </c>
      <c r="E209" s="44">
        <f t="shared" si="0"/>
        <v>1</v>
      </c>
      <c r="F209" s="39">
        <v>32</v>
      </c>
      <c r="G209" s="39">
        <v>30</v>
      </c>
      <c r="H209" s="44">
        <f t="shared" si="7"/>
        <v>1.0666666666666667</v>
      </c>
      <c r="K209" s="44" t="e">
        <f t="shared" si="2"/>
        <v>#DIV/0!</v>
      </c>
      <c r="N209" s="44" t="e">
        <f t="shared" si="3"/>
        <v>#DIV/0!</v>
      </c>
      <c r="Q209" s="69" t="e">
        <f t="shared" si="6"/>
        <v>#DIV/0!</v>
      </c>
      <c r="R209" s="117">
        <f t="shared" si="5"/>
        <v>1.0307692307692307</v>
      </c>
      <c r="S209" s="119">
        <v>0.99</v>
      </c>
    </row>
    <row r="210" spans="1:19" ht="18" x14ac:dyDescent="0.2">
      <c r="A210" s="42" t="s">
        <v>68</v>
      </c>
      <c r="B210" s="43"/>
      <c r="C210" s="39">
        <v>13</v>
      </c>
      <c r="D210" s="39">
        <v>27</v>
      </c>
      <c r="E210" s="44">
        <f t="shared" si="0"/>
        <v>0.48148148148148145</v>
      </c>
      <c r="F210" s="39">
        <v>13</v>
      </c>
      <c r="G210" s="39">
        <v>28</v>
      </c>
      <c r="H210" s="44">
        <f t="shared" si="7"/>
        <v>0.4642857142857143</v>
      </c>
      <c r="I210" s="74">
        <v>12</v>
      </c>
      <c r="J210" s="39">
        <v>20</v>
      </c>
      <c r="K210" s="44">
        <f>I210/J210</f>
        <v>0.6</v>
      </c>
      <c r="N210" s="44" t="e">
        <f>L210/M210</f>
        <v>#DIV/0!</v>
      </c>
      <c r="Q210" s="69" t="e">
        <f t="shared" si="6"/>
        <v>#DIV/0!</v>
      </c>
      <c r="R210" s="117">
        <f>SUM(C210, F210, I210, L210, O210)/SUM(D210, G210, J210, M210, P210)</f>
        <v>0.50666666666666671</v>
      </c>
    </row>
    <row r="211" spans="1:19" ht="18" x14ac:dyDescent="0.2">
      <c r="A211" s="42" t="s">
        <v>36</v>
      </c>
      <c r="B211" s="43">
        <v>2.94</v>
      </c>
      <c r="C211" s="39">
        <v>43</v>
      </c>
      <c r="D211" s="39">
        <v>27</v>
      </c>
      <c r="E211" s="44">
        <f t="shared" si="0"/>
        <v>1.5925925925925926</v>
      </c>
      <c r="F211" s="39">
        <v>42</v>
      </c>
      <c r="G211" s="39">
        <v>31</v>
      </c>
      <c r="H211" s="44">
        <f t="shared" si="7"/>
        <v>1.3548387096774193</v>
      </c>
      <c r="K211" s="44" t="e">
        <f t="shared" si="2"/>
        <v>#DIV/0!</v>
      </c>
      <c r="N211" s="44" t="e">
        <f t="shared" si="3"/>
        <v>#DIV/0!</v>
      </c>
      <c r="Q211" s="69" t="e">
        <f t="shared" si="6"/>
        <v>#DIV/0!</v>
      </c>
      <c r="R211" s="117">
        <f t="shared" si="5"/>
        <v>1.4655172413793103</v>
      </c>
      <c r="S211" s="119">
        <v>1.2</v>
      </c>
    </row>
    <row r="212" spans="1:19" ht="18" x14ac:dyDescent="0.2">
      <c r="A212" s="45" t="s">
        <v>18</v>
      </c>
      <c r="B212" s="46">
        <v>0.9</v>
      </c>
      <c r="C212" s="39">
        <v>4</v>
      </c>
      <c r="D212" s="39">
        <v>22</v>
      </c>
      <c r="E212" s="44">
        <f t="shared" si="0"/>
        <v>0.18181818181818182</v>
      </c>
      <c r="F212" s="39">
        <v>16</v>
      </c>
      <c r="G212" s="39">
        <v>42</v>
      </c>
      <c r="H212" s="44">
        <f t="shared" si="7"/>
        <v>0.38095238095238093</v>
      </c>
      <c r="I212" s="39">
        <v>13</v>
      </c>
      <c r="J212" s="39">
        <v>18</v>
      </c>
      <c r="K212" s="44">
        <f t="shared" si="2"/>
        <v>0.72222222222222221</v>
      </c>
      <c r="L212" s="39">
        <v>16</v>
      </c>
      <c r="M212" s="39">
        <v>35</v>
      </c>
      <c r="N212" s="44">
        <f t="shared" si="3"/>
        <v>0.45714285714285713</v>
      </c>
      <c r="O212" s="39">
        <v>11</v>
      </c>
      <c r="P212" s="39">
        <v>26</v>
      </c>
      <c r="Q212" s="69">
        <f t="shared" si="6"/>
        <v>0.42307692307692307</v>
      </c>
      <c r="R212" s="117">
        <f t="shared" si="5"/>
        <v>0.41958041958041958</v>
      </c>
      <c r="S212" s="119">
        <v>0.42</v>
      </c>
    </row>
    <row r="213" spans="1:19" ht="18" x14ac:dyDescent="0.2">
      <c r="A213" s="8" t="s">
        <v>114</v>
      </c>
      <c r="B213" s="7" t="s">
        <v>4</v>
      </c>
      <c r="C213" s="39">
        <v>16</v>
      </c>
      <c r="D213" s="39">
        <v>36</v>
      </c>
      <c r="E213" s="44">
        <f t="shared" si="0"/>
        <v>0.44444444444444442</v>
      </c>
      <c r="F213" s="39">
        <v>15</v>
      </c>
      <c r="G213" s="39">
        <v>35</v>
      </c>
      <c r="H213" s="44">
        <f t="shared" si="7"/>
        <v>0.42857142857142855</v>
      </c>
      <c r="K213" s="44" t="e">
        <f t="shared" si="2"/>
        <v>#DIV/0!</v>
      </c>
      <c r="N213" s="44" t="e">
        <f t="shared" si="3"/>
        <v>#DIV/0!</v>
      </c>
      <c r="Q213" s="69" t="e">
        <f t="shared" si="6"/>
        <v>#DIV/0!</v>
      </c>
      <c r="R213" s="117">
        <f t="shared" si="5"/>
        <v>0.43661971830985913</v>
      </c>
    </row>
    <row r="214" spans="1:19" ht="18" x14ac:dyDescent="0.2">
      <c r="A214" s="45" t="s">
        <v>35</v>
      </c>
      <c r="B214" s="46">
        <v>0.9</v>
      </c>
      <c r="C214" s="39">
        <v>16</v>
      </c>
      <c r="D214" s="39">
        <v>34</v>
      </c>
      <c r="E214" s="44">
        <f t="shared" si="0"/>
        <v>0.47058823529411764</v>
      </c>
      <c r="F214" s="39">
        <v>16</v>
      </c>
      <c r="G214" s="39">
        <v>26</v>
      </c>
      <c r="H214" s="44">
        <f t="shared" ref="H214:H227" si="8">F214/G214</f>
        <v>0.61538461538461542</v>
      </c>
      <c r="I214" s="39">
        <v>16</v>
      </c>
      <c r="J214" s="39">
        <v>25</v>
      </c>
      <c r="K214" s="44">
        <f t="shared" si="2"/>
        <v>0.64</v>
      </c>
      <c r="N214" s="44" t="e">
        <f t="shared" si="3"/>
        <v>#DIV/0!</v>
      </c>
      <c r="Q214" s="69" t="e">
        <f t="shared" si="6"/>
        <v>#DIV/0!</v>
      </c>
      <c r="R214" s="117">
        <f t="shared" si="5"/>
        <v>0.56470588235294117</v>
      </c>
    </row>
    <row r="215" spans="1:19" ht="18" x14ac:dyDescent="0.2">
      <c r="A215" s="5" t="s">
        <v>118</v>
      </c>
      <c r="B215" s="6" t="s">
        <v>6</v>
      </c>
      <c r="C215" s="39">
        <v>16</v>
      </c>
      <c r="D215" s="39">
        <v>28</v>
      </c>
      <c r="E215" s="44">
        <f t="shared" si="0"/>
        <v>0.5714285714285714</v>
      </c>
      <c r="F215" s="39">
        <v>16</v>
      </c>
      <c r="G215" s="39">
        <v>28</v>
      </c>
      <c r="H215" s="44">
        <f t="shared" si="8"/>
        <v>0.5714285714285714</v>
      </c>
      <c r="I215" s="39">
        <v>15</v>
      </c>
      <c r="J215" s="39">
        <v>19</v>
      </c>
      <c r="K215" s="44">
        <f t="shared" si="2"/>
        <v>0.78947368421052633</v>
      </c>
      <c r="L215" s="39">
        <v>24</v>
      </c>
      <c r="M215" s="39">
        <v>19</v>
      </c>
      <c r="N215" s="44">
        <f t="shared" si="3"/>
        <v>1.263157894736842</v>
      </c>
      <c r="O215" s="39">
        <v>20</v>
      </c>
      <c r="P215" s="39">
        <v>25</v>
      </c>
      <c r="Q215" s="69">
        <f t="shared" si="6"/>
        <v>0.8</v>
      </c>
      <c r="R215" s="117">
        <f t="shared" si="5"/>
        <v>0.76470588235294112</v>
      </c>
      <c r="S215" s="119">
        <v>0.76500000000000001</v>
      </c>
    </row>
    <row r="216" spans="1:19" ht="18" x14ac:dyDescent="0.2">
      <c r="A216" s="5" t="s">
        <v>120</v>
      </c>
      <c r="B216" s="6" t="s">
        <v>8</v>
      </c>
      <c r="C216" s="39">
        <v>29</v>
      </c>
      <c r="D216" s="39">
        <v>15</v>
      </c>
      <c r="E216" s="44">
        <f t="shared" si="0"/>
        <v>1.9333333333333333</v>
      </c>
      <c r="F216" s="39">
        <v>29</v>
      </c>
      <c r="G216" s="39">
        <v>33</v>
      </c>
      <c r="H216" s="44">
        <f t="shared" si="8"/>
        <v>0.87878787878787878</v>
      </c>
      <c r="I216" s="39">
        <v>26</v>
      </c>
      <c r="J216" s="39">
        <v>29</v>
      </c>
      <c r="K216" s="44">
        <f t="shared" si="2"/>
        <v>0.89655172413793105</v>
      </c>
      <c r="N216" s="44" t="e">
        <f t="shared" si="3"/>
        <v>#DIV/0!</v>
      </c>
      <c r="Q216" s="69" t="e">
        <f t="shared" si="6"/>
        <v>#DIV/0!</v>
      </c>
      <c r="R216" s="117">
        <f t="shared" si="5"/>
        <v>1.0909090909090908</v>
      </c>
      <c r="S216" s="119">
        <v>1.0900000000000001</v>
      </c>
    </row>
    <row r="217" spans="1:19" ht="18" x14ac:dyDescent="0.2">
      <c r="A217" s="8" t="s">
        <v>111</v>
      </c>
      <c r="B217" s="7" t="s">
        <v>6</v>
      </c>
      <c r="C217" s="39">
        <v>24</v>
      </c>
      <c r="D217" s="39">
        <v>37</v>
      </c>
      <c r="E217" s="44">
        <f t="shared" si="0"/>
        <v>0.64864864864864868</v>
      </c>
      <c r="F217" s="39">
        <v>21</v>
      </c>
      <c r="G217" s="39">
        <v>38</v>
      </c>
      <c r="H217" s="44">
        <f t="shared" si="8"/>
        <v>0.55263157894736847</v>
      </c>
      <c r="K217" s="44" t="e">
        <f t="shared" si="2"/>
        <v>#DIV/0!</v>
      </c>
      <c r="N217" s="44" t="e">
        <f t="shared" si="3"/>
        <v>#DIV/0!</v>
      </c>
      <c r="Q217" s="69" t="e">
        <f t="shared" si="6"/>
        <v>#DIV/0!</v>
      </c>
      <c r="R217" s="117">
        <f t="shared" si="5"/>
        <v>0.6</v>
      </c>
    </row>
    <row r="218" spans="1:19" ht="18" x14ac:dyDescent="0.2">
      <c r="A218" s="45" t="s">
        <v>19</v>
      </c>
      <c r="B218" s="46">
        <v>1.55</v>
      </c>
      <c r="C218" s="39">
        <v>21</v>
      </c>
      <c r="D218" s="39">
        <v>25</v>
      </c>
      <c r="E218" s="44">
        <f t="shared" si="0"/>
        <v>0.84</v>
      </c>
      <c r="F218" s="39">
        <v>29</v>
      </c>
      <c r="G218" s="39">
        <v>39</v>
      </c>
      <c r="H218" s="44">
        <f t="shared" si="8"/>
        <v>0.74358974358974361</v>
      </c>
      <c r="I218" s="39">
        <v>28</v>
      </c>
      <c r="J218" s="39">
        <v>42</v>
      </c>
      <c r="K218" s="44">
        <f t="shared" si="2"/>
        <v>0.66666666666666663</v>
      </c>
      <c r="N218" s="44" t="e">
        <f t="shared" si="3"/>
        <v>#DIV/0!</v>
      </c>
      <c r="Q218" s="69" t="e">
        <f t="shared" si="6"/>
        <v>#DIV/0!</v>
      </c>
      <c r="R218" s="117">
        <f t="shared" si="5"/>
        <v>0.73584905660377353</v>
      </c>
      <c r="S218" s="119">
        <v>0.91</v>
      </c>
    </row>
    <row r="219" spans="1:19" ht="18" x14ac:dyDescent="0.2">
      <c r="A219" s="45" t="s">
        <v>20</v>
      </c>
      <c r="B219" s="46">
        <v>1.49</v>
      </c>
      <c r="C219" s="39">
        <v>29</v>
      </c>
      <c r="D219" s="39">
        <v>40</v>
      </c>
      <c r="E219" s="44">
        <f t="shared" si="0"/>
        <v>0.72499999999999998</v>
      </c>
      <c r="F219" s="39">
        <v>27</v>
      </c>
      <c r="G219" s="39">
        <v>30</v>
      </c>
      <c r="H219" s="44">
        <f t="shared" si="8"/>
        <v>0.9</v>
      </c>
      <c r="I219" s="39">
        <v>25</v>
      </c>
      <c r="J219" s="39">
        <v>30</v>
      </c>
      <c r="K219" s="44">
        <f t="shared" si="2"/>
        <v>0.83333333333333337</v>
      </c>
      <c r="L219" s="39">
        <v>29</v>
      </c>
      <c r="M219" s="39">
        <v>25</v>
      </c>
      <c r="N219" s="44">
        <f t="shared" si="3"/>
        <v>1.1599999999999999</v>
      </c>
      <c r="Q219" s="69" t="e">
        <f t="shared" si="6"/>
        <v>#DIV/0!</v>
      </c>
      <c r="R219" s="117">
        <f t="shared" si="5"/>
        <v>0.88</v>
      </c>
      <c r="S219" s="119">
        <v>0.82</v>
      </c>
    </row>
    <row r="220" spans="1:19" ht="18" x14ac:dyDescent="0.2">
      <c r="A220" s="45" t="s">
        <v>83</v>
      </c>
      <c r="B220" s="94">
        <v>38186</v>
      </c>
      <c r="C220" s="39">
        <v>29</v>
      </c>
      <c r="D220" s="39">
        <v>25</v>
      </c>
      <c r="E220" s="44">
        <f t="shared" si="0"/>
        <v>1.1599999999999999</v>
      </c>
      <c r="F220" s="39">
        <v>29</v>
      </c>
      <c r="G220" s="39">
        <v>29</v>
      </c>
      <c r="H220" s="44">
        <f t="shared" si="8"/>
        <v>1</v>
      </c>
      <c r="I220" s="39">
        <v>29</v>
      </c>
      <c r="J220" s="39">
        <v>28</v>
      </c>
      <c r="K220" s="44">
        <f t="shared" si="2"/>
        <v>1.0357142857142858</v>
      </c>
      <c r="L220" s="39">
        <v>29</v>
      </c>
      <c r="M220" s="39">
        <v>29</v>
      </c>
      <c r="N220" s="44">
        <f t="shared" si="3"/>
        <v>1</v>
      </c>
      <c r="Q220" s="69" t="e">
        <f t="shared" si="6"/>
        <v>#DIV/0!</v>
      </c>
      <c r="R220" s="117">
        <f t="shared" si="5"/>
        <v>1.045045045045045</v>
      </c>
      <c r="S220" s="119">
        <v>0.83</v>
      </c>
    </row>
    <row r="221" spans="1:19" ht="18" x14ac:dyDescent="0.2">
      <c r="A221" s="45" t="s">
        <v>30</v>
      </c>
      <c r="B221" s="46">
        <v>12.2</v>
      </c>
      <c r="C221" s="39">
        <v>52</v>
      </c>
      <c r="D221" s="39">
        <v>21</v>
      </c>
      <c r="E221" s="44">
        <f t="shared" si="0"/>
        <v>2.4761904761904763</v>
      </c>
      <c r="F221" s="39">
        <v>55</v>
      </c>
      <c r="G221" s="39">
        <v>24</v>
      </c>
      <c r="H221" s="44">
        <f t="shared" si="8"/>
        <v>2.2916666666666665</v>
      </c>
      <c r="I221" s="39">
        <v>56</v>
      </c>
      <c r="J221" s="39">
        <v>16</v>
      </c>
      <c r="K221" s="44">
        <f t="shared" si="2"/>
        <v>3.5</v>
      </c>
      <c r="L221" s="39">
        <v>55</v>
      </c>
      <c r="M221" s="39">
        <v>35</v>
      </c>
      <c r="N221" s="44">
        <f t="shared" si="3"/>
        <v>1.5714285714285714</v>
      </c>
      <c r="Q221" s="69" t="e">
        <f t="shared" si="6"/>
        <v>#DIV/0!</v>
      </c>
      <c r="R221" s="117">
        <f t="shared" si="5"/>
        <v>2.2708333333333335</v>
      </c>
      <c r="S221" s="119">
        <v>1.99</v>
      </c>
    </row>
    <row r="222" spans="1:19" ht="18" x14ac:dyDescent="0.2">
      <c r="A222" s="45" t="s">
        <v>84</v>
      </c>
      <c r="B222" s="46">
        <v>1.2</v>
      </c>
      <c r="C222" s="39">
        <v>22</v>
      </c>
      <c r="D222" s="39">
        <v>50</v>
      </c>
      <c r="E222" s="44">
        <f t="shared" si="0"/>
        <v>0.44</v>
      </c>
      <c r="F222" s="39">
        <v>24</v>
      </c>
      <c r="G222" s="39">
        <v>36</v>
      </c>
      <c r="H222" s="44">
        <f t="shared" si="8"/>
        <v>0.66666666666666663</v>
      </c>
      <c r="I222" s="39">
        <v>23</v>
      </c>
      <c r="J222" s="39">
        <v>52</v>
      </c>
      <c r="K222" s="44">
        <f t="shared" si="2"/>
        <v>0.44230769230769229</v>
      </c>
      <c r="L222" s="39">
        <v>23</v>
      </c>
      <c r="M222" s="39">
        <v>26</v>
      </c>
      <c r="N222" s="44">
        <f t="shared" si="3"/>
        <v>0.88461538461538458</v>
      </c>
      <c r="O222" s="39">
        <v>22</v>
      </c>
      <c r="P222" s="39">
        <v>32</v>
      </c>
      <c r="Q222" s="69">
        <f t="shared" si="6"/>
        <v>0.6875</v>
      </c>
      <c r="R222" s="117">
        <f t="shared" si="5"/>
        <v>0.58163265306122447</v>
      </c>
      <c r="S222" s="119">
        <v>0.57999999999999996</v>
      </c>
    </row>
    <row r="223" spans="1:19" ht="18" x14ac:dyDescent="0.2">
      <c r="A223" s="45" t="s">
        <v>103</v>
      </c>
      <c r="B223" s="46">
        <v>1.6</v>
      </c>
      <c r="C223" s="39">
        <v>29</v>
      </c>
      <c r="D223" s="39">
        <v>26</v>
      </c>
      <c r="E223" s="44">
        <f>C223/D223</f>
        <v>1.1153846153846154</v>
      </c>
      <c r="F223" s="39">
        <v>29</v>
      </c>
      <c r="G223" s="39">
        <v>17</v>
      </c>
      <c r="H223" s="44">
        <f>F223/G223</f>
        <v>1.7058823529411764</v>
      </c>
      <c r="I223" s="39">
        <v>13</v>
      </c>
      <c r="J223" s="39">
        <v>20</v>
      </c>
      <c r="K223" s="44">
        <f>I223/J223</f>
        <v>0.65</v>
      </c>
      <c r="N223" s="44" t="e">
        <f>L223/M223</f>
        <v>#DIV/0!</v>
      </c>
      <c r="Q223" s="69" t="e">
        <f t="shared" si="6"/>
        <v>#DIV/0!</v>
      </c>
      <c r="R223" s="117">
        <f>SUM(C223, F223, I223, L223, O223)/SUM(D223, G223, J223, M223, P223)</f>
        <v>1.126984126984127</v>
      </c>
      <c r="S223" s="119">
        <v>0.9</v>
      </c>
    </row>
    <row r="224" spans="1:19" ht="18" x14ac:dyDescent="0.2">
      <c r="A224" s="5" t="s">
        <v>123</v>
      </c>
      <c r="B224" s="6" t="s">
        <v>4</v>
      </c>
      <c r="C224" s="39">
        <v>10</v>
      </c>
      <c r="D224" s="39">
        <v>32</v>
      </c>
      <c r="E224" s="44">
        <f>C224/D224</f>
        <v>0.3125</v>
      </c>
      <c r="F224" s="39">
        <v>2</v>
      </c>
      <c r="G224" s="39">
        <v>37</v>
      </c>
      <c r="H224" s="44">
        <f>F224/G224</f>
        <v>5.4054054054054057E-2</v>
      </c>
      <c r="K224" s="44" t="e">
        <f>I224/J224</f>
        <v>#DIV/0!</v>
      </c>
      <c r="N224" s="44" t="e">
        <f>L224/M224</f>
        <v>#DIV/0!</v>
      </c>
      <c r="Q224" s="69" t="e">
        <f t="shared" si="6"/>
        <v>#DIV/0!</v>
      </c>
      <c r="R224" s="117">
        <f t="shared" si="5"/>
        <v>0.17391304347826086</v>
      </c>
    </row>
    <row r="225" spans="1:19" ht="18" x14ac:dyDescent="0.2">
      <c r="A225" s="45" t="s">
        <v>21</v>
      </c>
      <c r="B225" s="46">
        <v>1.5</v>
      </c>
      <c r="C225" s="39">
        <v>29</v>
      </c>
      <c r="D225" s="39">
        <v>37</v>
      </c>
      <c r="E225" s="44">
        <f t="shared" si="0"/>
        <v>0.78378378378378377</v>
      </c>
      <c r="F225" s="39">
        <v>29</v>
      </c>
      <c r="G225" s="39">
        <v>16</v>
      </c>
      <c r="H225" s="44">
        <f t="shared" si="8"/>
        <v>1.8125</v>
      </c>
      <c r="I225" s="39">
        <v>24</v>
      </c>
      <c r="J225" s="39">
        <v>30</v>
      </c>
      <c r="K225" s="44">
        <f t="shared" si="2"/>
        <v>0.8</v>
      </c>
      <c r="N225" s="44" t="e">
        <f t="shared" si="3"/>
        <v>#DIV/0!</v>
      </c>
      <c r="Q225" s="69" t="e">
        <f t="shared" si="6"/>
        <v>#DIV/0!</v>
      </c>
      <c r="R225" s="117">
        <f t="shared" si="5"/>
        <v>0.98795180722891562</v>
      </c>
    </row>
    <row r="226" spans="1:19" ht="18" x14ac:dyDescent="0.2">
      <c r="A226" s="42" t="s">
        <v>37</v>
      </c>
      <c r="B226" s="43" t="s">
        <v>85</v>
      </c>
      <c r="C226" s="39">
        <v>24</v>
      </c>
      <c r="D226" s="39">
        <v>35</v>
      </c>
      <c r="E226" s="44">
        <f t="shared" si="0"/>
        <v>0.68571428571428572</v>
      </c>
      <c r="F226" s="39">
        <v>14</v>
      </c>
      <c r="G226" s="39">
        <v>20</v>
      </c>
      <c r="H226" s="44">
        <f t="shared" si="8"/>
        <v>0.7</v>
      </c>
      <c r="K226" s="44" t="e">
        <f t="shared" si="2"/>
        <v>#DIV/0!</v>
      </c>
      <c r="N226" s="44" t="e">
        <f t="shared" si="3"/>
        <v>#DIV/0!</v>
      </c>
      <c r="Q226" s="69" t="e">
        <f t="shared" si="6"/>
        <v>#DIV/0!</v>
      </c>
      <c r="R226" s="117">
        <f t="shared" si="5"/>
        <v>0.69090909090909092</v>
      </c>
      <c r="S226" s="119">
        <v>0.93</v>
      </c>
    </row>
    <row r="227" spans="1:19" ht="18" x14ac:dyDescent="0.2">
      <c r="A227" s="42" t="s">
        <v>86</v>
      </c>
      <c r="B227" s="43"/>
      <c r="C227" s="39">
        <v>13</v>
      </c>
      <c r="D227" s="39">
        <v>19</v>
      </c>
      <c r="E227" s="44">
        <f t="shared" si="0"/>
        <v>0.68421052631578949</v>
      </c>
      <c r="F227" s="39">
        <v>14</v>
      </c>
      <c r="G227" s="39">
        <v>61</v>
      </c>
      <c r="H227" s="44">
        <f t="shared" si="8"/>
        <v>0.22950819672131148</v>
      </c>
      <c r="K227" s="44" t="e">
        <f t="shared" si="2"/>
        <v>#DIV/0!</v>
      </c>
      <c r="N227" s="44" t="e">
        <f t="shared" si="3"/>
        <v>#DIV/0!</v>
      </c>
      <c r="Q227" s="69" t="e">
        <f t="shared" si="6"/>
        <v>#DIV/0!</v>
      </c>
      <c r="R227" s="117">
        <f t="shared" si="5"/>
        <v>0.33750000000000002</v>
      </c>
    </row>
  </sheetData>
  <phoneticPr fontId="2" type="noConversion"/>
  <pageMargins left="0.7" right="0.7" top="0.75" bottom="0.75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0"/>
  <sheetViews>
    <sheetView tabSelected="1" zoomScale="282" zoomScaleNormal="125" zoomScalePageLayoutView="125" workbookViewId="0" xr3:uid="{958C4451-9541-5A59-BF78-D2F731DF1C81}">
      <selection activeCell="T8" sqref="T8"/>
    </sheetView>
  </sheetViews>
  <sheetFormatPr defaultColWidth="11.4609375" defaultRowHeight="18.75" x14ac:dyDescent="0.25"/>
  <cols>
    <col min="1" max="1" width="11.4609375" style="19" customWidth="1"/>
    <col min="2" max="2" width="8.359375" style="12" customWidth="1"/>
    <col min="3" max="3" width="28.453125" style="13" customWidth="1"/>
    <col min="4" max="4" width="11.59375" style="9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14" customWidth="1"/>
    <col min="19" max="21" width="11.4609375" style="2"/>
    <col min="22" max="22" width="19.1484375" style="2" customWidth="1"/>
    <col min="23" max="16384" width="11.4609375" style="2"/>
  </cols>
  <sheetData>
    <row r="1" spans="1:36" ht="21.75" x14ac:dyDescent="0.25">
      <c r="A1" s="12"/>
      <c r="B1" s="252" t="s">
        <v>351</v>
      </c>
      <c r="C1" s="11"/>
      <c r="I1" s="275" t="s">
        <v>323</v>
      </c>
      <c r="R1" s="76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11"/>
    </row>
    <row r="2" spans="1:36" x14ac:dyDescent="0.25">
      <c r="A2" s="12"/>
      <c r="I2" s="15" t="s">
        <v>320</v>
      </c>
      <c r="J2" s="264"/>
      <c r="R2" s="76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11"/>
    </row>
    <row r="3" spans="1:36" x14ac:dyDescent="0.25">
      <c r="A3" s="12"/>
      <c r="C3" s="31"/>
      <c r="D3" s="33"/>
      <c r="E3" s="33"/>
      <c r="F3" s="33"/>
      <c r="G3" s="51"/>
      <c r="I3" s="13" t="s">
        <v>0</v>
      </c>
      <c r="R3" s="76"/>
      <c r="S3" s="14"/>
      <c r="T3" s="14"/>
      <c r="U3" s="14"/>
      <c r="V3" s="14" t="s">
        <v>304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11"/>
    </row>
    <row r="4" spans="1:36" s="13" customFormat="1" ht="20.100000000000001" customHeight="1" x14ac:dyDescent="0.2">
      <c r="A4" s="12"/>
      <c r="B4" s="12"/>
      <c r="C4" s="17" t="s">
        <v>349</v>
      </c>
      <c r="D4" s="9"/>
      <c r="E4" s="9"/>
      <c r="F4" s="9"/>
      <c r="G4" s="25"/>
      <c r="H4" s="9"/>
      <c r="J4" s="9"/>
      <c r="K4" s="14"/>
      <c r="L4" s="21"/>
      <c r="M4" s="21"/>
      <c r="N4" s="48"/>
      <c r="O4" s="14"/>
      <c r="P4" s="24" t="s">
        <v>100</v>
      </c>
      <c r="Q4" s="16"/>
      <c r="R4" s="76"/>
      <c r="S4" s="14"/>
      <c r="T4" s="14"/>
      <c r="U4" s="14"/>
      <c r="V4" s="14" t="s">
        <v>374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56"/>
    </row>
    <row r="5" spans="1:36" s="57" customFormat="1" ht="19.5" customHeight="1" thickBot="1" x14ac:dyDescent="0.25">
      <c r="A5" s="18" t="s">
        <v>1</v>
      </c>
      <c r="B5" s="18"/>
      <c r="C5" s="18" t="s">
        <v>3</v>
      </c>
      <c r="D5" s="10" t="s">
        <v>2</v>
      </c>
      <c r="E5" s="23" t="s">
        <v>33</v>
      </c>
      <c r="F5" s="23" t="s">
        <v>34</v>
      </c>
      <c r="G5" s="26" t="s">
        <v>32</v>
      </c>
      <c r="H5" s="10"/>
      <c r="I5" s="18" t="s">
        <v>3</v>
      </c>
      <c r="J5" s="10" t="s">
        <v>2</v>
      </c>
      <c r="K5" s="13"/>
      <c r="L5" s="22" t="s">
        <v>33</v>
      </c>
      <c r="M5" s="22" t="s">
        <v>34</v>
      </c>
      <c r="N5" s="49" t="s">
        <v>32</v>
      </c>
      <c r="O5" s="13"/>
      <c r="P5" s="13" t="s">
        <v>2</v>
      </c>
      <c r="Q5" s="13" t="s">
        <v>136</v>
      </c>
      <c r="R5" s="273" t="s">
        <v>101</v>
      </c>
      <c r="S5" s="13"/>
      <c r="T5" s="13"/>
      <c r="U5" s="13"/>
      <c r="V5" s="276" t="s">
        <v>414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6" s="57" customFormat="1" ht="20.100000000000001" customHeight="1" x14ac:dyDescent="0.2">
      <c r="A6" s="239" t="s">
        <v>52</v>
      </c>
      <c r="B6" s="240"/>
      <c r="C6" s="225" t="s">
        <v>398</v>
      </c>
      <c r="D6" s="243" t="s">
        <v>8</v>
      </c>
      <c r="E6" s="243" t="s">
        <v>427</v>
      </c>
      <c r="F6" s="243" t="s">
        <v>438</v>
      </c>
      <c r="G6" s="244">
        <v>100</v>
      </c>
      <c r="H6" s="345" t="s">
        <v>125</v>
      </c>
      <c r="I6" s="425" t="s">
        <v>399</v>
      </c>
      <c r="J6" s="243" t="s">
        <v>7</v>
      </c>
      <c r="K6" s="230"/>
      <c r="L6" s="226">
        <v>27</v>
      </c>
      <c r="M6" s="226">
        <v>44</v>
      </c>
      <c r="N6" s="242">
        <f>L6/29*100</f>
        <v>93.103448275862064</v>
      </c>
      <c r="O6" s="230"/>
      <c r="P6" s="230">
        <v>29</v>
      </c>
      <c r="Q6" s="230">
        <v>27</v>
      </c>
      <c r="R6" s="265">
        <f>((Q6/P6)*100)-F6</f>
        <v>48.103448275862064</v>
      </c>
      <c r="S6" s="13"/>
      <c r="T6" s="13" t="s">
        <v>43</v>
      </c>
      <c r="U6" s="13"/>
      <c r="V6" s="13" t="s">
        <v>375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6" s="56" customFormat="1" ht="20.100000000000001" customHeight="1" x14ac:dyDescent="0.2">
      <c r="A7" s="239" t="s">
        <v>133</v>
      </c>
      <c r="B7" s="226"/>
      <c r="C7" s="225" t="s">
        <v>406</v>
      </c>
      <c r="D7" s="243" t="s">
        <v>6</v>
      </c>
      <c r="E7" s="228" t="s">
        <v>439</v>
      </c>
      <c r="F7" s="228" t="s">
        <v>440</v>
      </c>
      <c r="G7" s="229">
        <v>100</v>
      </c>
      <c r="H7" s="241" t="s">
        <v>125</v>
      </c>
      <c r="I7" s="432" t="s">
        <v>407</v>
      </c>
      <c r="J7" s="228" t="s">
        <v>7</v>
      </c>
      <c r="K7" s="230"/>
      <c r="L7" s="226">
        <v>25</v>
      </c>
      <c r="M7" s="226">
        <v>23</v>
      </c>
      <c r="N7" s="242">
        <f>L7/29*100</f>
        <v>86.206896551724128</v>
      </c>
      <c r="O7" s="230"/>
      <c r="P7" s="230">
        <v>29</v>
      </c>
      <c r="Q7" s="230">
        <v>25</v>
      </c>
      <c r="R7" s="271">
        <f>((Q7/P7)*100)-F7</f>
        <v>63.206896551724128</v>
      </c>
      <c r="S7" s="13"/>
      <c r="T7" s="13" t="s">
        <v>43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6" s="56" customFormat="1" ht="20.100000000000001" customHeight="1" x14ac:dyDescent="0.2">
      <c r="A8" s="239" t="s">
        <v>132</v>
      </c>
      <c r="B8" s="239"/>
      <c r="C8" s="225" t="s">
        <v>381</v>
      </c>
      <c r="D8" s="243" t="s">
        <v>158</v>
      </c>
      <c r="E8" s="228" t="s">
        <v>442</v>
      </c>
      <c r="F8" s="228" t="s">
        <v>443</v>
      </c>
      <c r="G8" s="229">
        <v>100</v>
      </c>
      <c r="H8" s="241" t="s">
        <v>125</v>
      </c>
      <c r="I8" s="425" t="s">
        <v>401</v>
      </c>
      <c r="J8" s="228" t="s">
        <v>8</v>
      </c>
      <c r="K8" s="230"/>
      <c r="L8" s="226">
        <v>34</v>
      </c>
      <c r="M8" s="226">
        <v>60</v>
      </c>
      <c r="N8" s="242">
        <f>L8/35*100</f>
        <v>97.142857142857139</v>
      </c>
      <c r="O8" s="230"/>
      <c r="P8" s="230">
        <v>35</v>
      </c>
      <c r="Q8" s="230">
        <v>34</v>
      </c>
      <c r="R8" s="265">
        <f>((Q8/P8)*100)-F8</f>
        <v>37.142857142857139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6" s="56" customFormat="1" ht="20.100000000000001" customHeight="1" x14ac:dyDescent="0.2">
      <c r="A9" s="239" t="s">
        <v>134</v>
      </c>
      <c r="B9" s="226"/>
      <c r="C9" s="275" t="s">
        <v>385</v>
      </c>
      <c r="D9" s="429" t="s">
        <v>6</v>
      </c>
      <c r="E9" s="226">
        <v>23</v>
      </c>
      <c r="F9" s="226">
        <v>40</v>
      </c>
      <c r="G9" s="229">
        <f>E9/24*100</f>
        <v>95.833333333333343</v>
      </c>
      <c r="H9" s="241" t="s">
        <v>125</v>
      </c>
      <c r="I9" s="230" t="s">
        <v>392</v>
      </c>
      <c r="J9" s="430" t="s">
        <v>220</v>
      </c>
      <c r="K9" s="230"/>
      <c r="L9" s="226">
        <v>42</v>
      </c>
      <c r="M9" s="226">
        <v>40</v>
      </c>
      <c r="N9" s="242">
        <v>100</v>
      </c>
      <c r="O9" s="230"/>
      <c r="P9" s="230">
        <v>24</v>
      </c>
      <c r="Q9" s="230">
        <v>23</v>
      </c>
      <c r="R9" s="433">
        <f>((Q9/P9)*100)-F9</f>
        <v>55.833333333333343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6" s="56" customFormat="1" ht="20.100000000000001" customHeight="1" x14ac:dyDescent="0.2">
      <c r="A10" s="239" t="s">
        <v>135</v>
      </c>
      <c r="B10" s="226"/>
      <c r="C10" s="275" t="s">
        <v>403</v>
      </c>
      <c r="D10" s="228" t="s">
        <v>7</v>
      </c>
      <c r="E10" s="226">
        <v>27</v>
      </c>
      <c r="F10" s="226">
        <v>51</v>
      </c>
      <c r="G10" s="229">
        <f>E10/29*100</f>
        <v>93.103448275862064</v>
      </c>
      <c r="H10" s="241" t="s">
        <v>125</v>
      </c>
      <c r="I10" s="230" t="s">
        <v>409</v>
      </c>
      <c r="J10" s="429" t="s">
        <v>8</v>
      </c>
      <c r="K10" s="230"/>
      <c r="L10" s="226">
        <v>35</v>
      </c>
      <c r="M10" s="226">
        <v>51</v>
      </c>
      <c r="N10" s="242">
        <v>100</v>
      </c>
      <c r="O10" s="230"/>
      <c r="P10" s="230">
        <v>29</v>
      </c>
      <c r="Q10" s="230">
        <v>27</v>
      </c>
      <c r="R10" s="433">
        <f>((Q10/P10)*100)-F9</f>
        <v>53.103448275862064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6" s="56" customFormat="1" ht="20.100000000000001" customHeight="1" x14ac:dyDescent="0.2">
      <c r="A11" s="226"/>
      <c r="B11" s="226"/>
      <c r="E11" s="19"/>
      <c r="F11" s="19"/>
      <c r="G11" s="19"/>
      <c r="K11" s="230"/>
      <c r="L11" s="226"/>
      <c r="M11" s="226"/>
      <c r="N11" s="242"/>
      <c r="O11" s="230"/>
      <c r="P11" s="230"/>
      <c r="Q11" s="230"/>
      <c r="R11" s="26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6" s="57" customFormat="1" ht="20.100000000000001" customHeight="1" x14ac:dyDescent="0.2">
      <c r="A12" s="226"/>
      <c r="B12" s="226"/>
      <c r="C12" s="227" t="s">
        <v>352</v>
      </c>
      <c r="D12" s="228"/>
      <c r="E12" s="228"/>
      <c r="F12" s="228"/>
      <c r="G12" s="229"/>
      <c r="H12" s="228"/>
      <c r="I12" s="230"/>
      <c r="J12" s="228"/>
      <c r="K12" s="230"/>
      <c r="L12" s="226"/>
      <c r="M12" s="226"/>
      <c r="N12" s="242"/>
      <c r="O12" s="272"/>
      <c r="P12" s="225" t="s">
        <v>100</v>
      </c>
      <c r="Q12" s="231"/>
      <c r="R12" s="27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s="57" customFormat="1" ht="20.100000000000001" customHeight="1" thickBot="1" x14ac:dyDescent="0.25">
      <c r="A13" s="232" t="s">
        <v>1</v>
      </c>
      <c r="B13" s="232"/>
      <c r="C13" s="232" t="s">
        <v>3</v>
      </c>
      <c r="D13" s="233" t="s">
        <v>2</v>
      </c>
      <c r="E13" s="234" t="s">
        <v>33</v>
      </c>
      <c r="F13" s="234" t="s">
        <v>34</v>
      </c>
      <c r="G13" s="235" t="s">
        <v>32</v>
      </c>
      <c r="H13" s="233"/>
      <c r="I13" s="232" t="s">
        <v>3</v>
      </c>
      <c r="J13" s="233" t="s">
        <v>2</v>
      </c>
      <c r="K13" s="230"/>
      <c r="L13" s="236" t="s">
        <v>33</v>
      </c>
      <c r="M13" s="236" t="s">
        <v>34</v>
      </c>
      <c r="N13" s="237" t="s">
        <v>32</v>
      </c>
      <c r="O13" s="230"/>
      <c r="P13" s="230" t="s">
        <v>2</v>
      </c>
      <c r="Q13" s="230" t="s">
        <v>136</v>
      </c>
      <c r="R13" s="266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s="57" customFormat="1" ht="20.100000000000001" customHeight="1" x14ac:dyDescent="0.2">
      <c r="A14" s="239" t="s">
        <v>52</v>
      </c>
      <c r="B14" s="240"/>
      <c r="C14" s="225" t="s">
        <v>405</v>
      </c>
      <c r="D14" s="243" t="s">
        <v>8</v>
      </c>
      <c r="E14" s="228"/>
      <c r="F14" s="228"/>
      <c r="G14" s="229"/>
      <c r="H14" s="241" t="s">
        <v>125</v>
      </c>
      <c r="I14" s="225" t="s">
        <v>389</v>
      </c>
      <c r="J14" s="243" t="s">
        <v>158</v>
      </c>
      <c r="K14" s="230"/>
      <c r="L14" s="226"/>
      <c r="M14" s="226"/>
      <c r="N14" s="242"/>
      <c r="O14" s="230"/>
      <c r="P14" s="230"/>
      <c r="Q14" s="230"/>
      <c r="R14" s="265" t="e">
        <f>((Q14/P14)*100)-F16</f>
        <v>#DIV/0!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6" s="57" customFormat="1" ht="20.100000000000001" customHeight="1" x14ac:dyDescent="0.2">
      <c r="A15" s="239" t="s">
        <v>133</v>
      </c>
      <c r="B15" s="239"/>
      <c r="C15" s="225" t="s">
        <v>396</v>
      </c>
      <c r="D15" s="243" t="s">
        <v>6</v>
      </c>
      <c r="E15" s="228"/>
      <c r="F15" s="228"/>
      <c r="G15" s="229"/>
      <c r="H15" s="241" t="s">
        <v>125</v>
      </c>
      <c r="I15" s="340" t="s">
        <v>379</v>
      </c>
      <c r="J15" s="354" t="s">
        <v>6</v>
      </c>
      <c r="K15" s="340"/>
      <c r="L15" s="339"/>
      <c r="M15" s="339"/>
      <c r="N15" s="341"/>
      <c r="O15" s="230"/>
      <c r="P15" s="230"/>
      <c r="Q15" s="230"/>
      <c r="R15" s="265" t="e">
        <f t="shared" ref="R15:R19" si="0">((Q15/P15)*100)-F15</f>
        <v>#DIV/0!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6" s="57" customFormat="1" ht="18" x14ac:dyDescent="0.2">
      <c r="A16" s="239" t="s">
        <v>132</v>
      </c>
      <c r="B16" s="226"/>
      <c r="C16" s="225" t="s">
        <v>399</v>
      </c>
      <c r="D16" s="243" t="s">
        <v>7</v>
      </c>
      <c r="E16" s="228"/>
      <c r="F16" s="228"/>
      <c r="G16" s="229"/>
      <c r="H16" s="241" t="s">
        <v>125</v>
      </c>
      <c r="I16" s="225" t="s">
        <v>390</v>
      </c>
      <c r="J16" s="228" t="s">
        <v>158</v>
      </c>
      <c r="K16" s="225"/>
      <c r="L16" s="349"/>
      <c r="M16" s="349"/>
      <c r="N16" s="350"/>
      <c r="O16" s="225"/>
      <c r="P16" s="225"/>
      <c r="Q16" s="225"/>
      <c r="R16" s="351" t="e">
        <f>((Q16/P16)*100)-F14</f>
        <v>#DIV/0!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6" s="57" customFormat="1" ht="18" x14ac:dyDescent="0.2">
      <c r="A17" s="239" t="s">
        <v>134</v>
      </c>
      <c r="B17" s="239"/>
      <c r="C17" s="225" t="s">
        <v>395</v>
      </c>
      <c r="D17" s="228" t="s">
        <v>7</v>
      </c>
      <c r="E17" s="228"/>
      <c r="F17" s="228"/>
      <c r="G17" s="229"/>
      <c r="H17" s="241" t="s">
        <v>125</v>
      </c>
      <c r="I17" s="225" t="s">
        <v>383</v>
      </c>
      <c r="J17" s="228" t="s">
        <v>158</v>
      </c>
      <c r="K17" s="230"/>
      <c r="L17" s="226"/>
      <c r="M17" s="226"/>
      <c r="N17" s="242"/>
      <c r="O17" s="230"/>
      <c r="P17" s="230"/>
      <c r="Q17" s="230"/>
      <c r="R17" s="265" t="e">
        <f t="shared" si="0"/>
        <v>#DIV/0!</v>
      </c>
      <c r="S17" s="14"/>
      <c r="T17" s="1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6" s="57" customFormat="1" ht="18" x14ac:dyDescent="0.2">
      <c r="A18" s="239" t="s">
        <v>135</v>
      </c>
      <c r="B18" s="226"/>
      <c r="C18" s="431" t="s">
        <v>407</v>
      </c>
      <c r="D18" s="228" t="s">
        <v>7</v>
      </c>
      <c r="E18" s="230"/>
      <c r="F18" s="230"/>
      <c r="G18" s="229"/>
      <c r="H18" s="241" t="s">
        <v>125</v>
      </c>
      <c r="I18" s="230" t="s">
        <v>386</v>
      </c>
      <c r="J18" s="429" t="s">
        <v>6</v>
      </c>
      <c r="K18" s="230"/>
      <c r="L18" s="226"/>
      <c r="M18" s="226"/>
      <c r="N18" s="242"/>
      <c r="O18" s="230"/>
      <c r="P18" s="230"/>
      <c r="Q18" s="230"/>
      <c r="R18" s="265" t="e">
        <f t="shared" si="0"/>
        <v>#DIV/0!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6" s="57" customFormat="1" ht="18" x14ac:dyDescent="0.2">
      <c r="B19" s="226"/>
      <c r="D19" s="230"/>
      <c r="E19" s="230"/>
      <c r="F19" s="230"/>
      <c r="G19" s="229"/>
      <c r="H19" s="241" t="s">
        <v>125</v>
      </c>
      <c r="I19" s="230"/>
      <c r="J19" s="230"/>
      <c r="K19" s="230"/>
      <c r="L19" s="226"/>
      <c r="M19" s="226"/>
      <c r="N19" s="242"/>
      <c r="O19" s="230"/>
      <c r="P19" s="230"/>
      <c r="Q19" s="230"/>
      <c r="R19" s="265" t="e">
        <f t="shared" si="0"/>
        <v>#DIV/0!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6" s="57" customFormat="1" ht="18" x14ac:dyDescent="0.2">
      <c r="A20" s="12"/>
      <c r="B20" s="12"/>
      <c r="C20" s="230" t="s">
        <v>354</v>
      </c>
      <c r="D20" s="85"/>
      <c r="E20" s="85"/>
      <c r="F20" s="85"/>
      <c r="G20" s="91"/>
      <c r="H20" s="85"/>
      <c r="I20" s="84"/>
      <c r="J20" s="85"/>
      <c r="K20" s="84"/>
      <c r="L20" s="92"/>
      <c r="M20" s="92"/>
      <c r="N20" s="93"/>
      <c r="O20" s="13"/>
      <c r="P20" s="24"/>
      <c r="Q20" s="16"/>
      <c r="R20" s="27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6" x14ac:dyDescent="0.25">
      <c r="B21" s="19"/>
      <c r="C21" s="35"/>
      <c r="D21" s="36"/>
      <c r="E21" s="38"/>
      <c r="F21" s="38"/>
      <c r="G21" s="80"/>
      <c r="H21" s="27"/>
      <c r="I21" s="97"/>
      <c r="J21" s="102"/>
      <c r="K21" s="99"/>
      <c r="L21" s="100"/>
      <c r="M21" s="100"/>
      <c r="N21" s="101"/>
      <c r="O21" s="13"/>
      <c r="P21" s="13"/>
      <c r="Q21" s="13"/>
      <c r="R21" s="3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11"/>
    </row>
    <row r="22" spans="1:36" x14ac:dyDescent="0.25">
      <c r="C22" s="37"/>
      <c r="D22" s="38"/>
      <c r="E22" s="38"/>
      <c r="F22" s="38"/>
      <c r="G22" s="80"/>
      <c r="H22" s="27"/>
      <c r="I22" s="97"/>
      <c r="J22" s="102"/>
      <c r="K22" s="99"/>
      <c r="L22" s="100"/>
      <c r="M22" s="100"/>
      <c r="N22" s="101"/>
      <c r="O22" s="13"/>
      <c r="P22" s="13"/>
      <c r="Q22" s="13"/>
      <c r="R22" s="3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11"/>
    </row>
    <row r="23" spans="1:36" x14ac:dyDescent="0.25">
      <c r="B23" s="19"/>
      <c r="K23" s="37"/>
      <c r="L23" s="81"/>
      <c r="M23" s="81"/>
      <c r="N23" s="82"/>
      <c r="O23" s="13"/>
      <c r="P23" s="13"/>
      <c r="Q23" s="13"/>
      <c r="R23" s="32"/>
      <c r="S23" s="13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111"/>
    </row>
    <row r="24" spans="1:36" x14ac:dyDescent="0.25">
      <c r="C24" s="35"/>
      <c r="D24" s="36"/>
      <c r="E24" s="38"/>
      <c r="F24" s="38"/>
      <c r="G24" s="80"/>
      <c r="H24" s="27"/>
      <c r="I24" s="99"/>
      <c r="J24" s="102"/>
      <c r="K24" s="99"/>
      <c r="L24" s="100"/>
      <c r="M24" s="100"/>
      <c r="N24" s="101"/>
      <c r="O24" s="13"/>
      <c r="P24" s="13"/>
      <c r="Q24" s="13"/>
      <c r="R24" s="32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11"/>
    </row>
    <row r="25" spans="1:36" x14ac:dyDescent="0.25">
      <c r="A25" s="12"/>
      <c r="K25" s="37"/>
      <c r="L25" s="81"/>
      <c r="M25" s="81"/>
      <c r="N25" s="82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11"/>
    </row>
    <row r="26" spans="1:36" x14ac:dyDescent="0.25">
      <c r="A26" s="12"/>
      <c r="C26" s="17"/>
      <c r="R26" s="76"/>
      <c r="S26" s="13"/>
      <c r="T26" s="13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11"/>
    </row>
    <row r="27" spans="1:36" x14ac:dyDescent="0.25">
      <c r="B27" s="19"/>
      <c r="C27" s="35"/>
      <c r="D27" s="36"/>
      <c r="E27" s="38"/>
      <c r="F27" s="38"/>
      <c r="G27" s="80"/>
      <c r="H27" s="27"/>
      <c r="I27" s="97"/>
      <c r="J27" s="102"/>
      <c r="K27" s="13"/>
      <c r="L27" s="12"/>
      <c r="M27" s="12"/>
      <c r="N27" s="50"/>
      <c r="O27" s="13"/>
      <c r="P27" s="13"/>
      <c r="Q27" s="13"/>
      <c r="R27" s="32"/>
      <c r="S27" s="14"/>
      <c r="T27" s="13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111"/>
    </row>
    <row r="28" spans="1:36" x14ac:dyDescent="0.25">
      <c r="C28" s="35"/>
      <c r="D28" s="36"/>
      <c r="E28" s="38"/>
      <c r="F28" s="38"/>
      <c r="G28" s="80"/>
      <c r="H28" s="27"/>
      <c r="I28" s="99"/>
      <c r="J28" s="98"/>
      <c r="K28" s="13"/>
      <c r="L28" s="12"/>
      <c r="M28" s="12"/>
      <c r="N28" s="50"/>
      <c r="O28" s="13"/>
      <c r="P28" s="13"/>
      <c r="Q28" s="13"/>
      <c r="R28" s="32"/>
      <c r="S28" s="14"/>
      <c r="T28" s="13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111"/>
    </row>
    <row r="29" spans="1:36" x14ac:dyDescent="0.25">
      <c r="B29" s="19"/>
      <c r="C29" s="97"/>
      <c r="D29" s="102"/>
      <c r="E29" s="38"/>
      <c r="F29" s="38"/>
      <c r="G29" s="80"/>
      <c r="H29" s="27"/>
      <c r="I29" s="37"/>
      <c r="J29" s="38"/>
      <c r="K29" s="13"/>
      <c r="L29" s="12"/>
      <c r="M29" s="12"/>
      <c r="N29" s="50"/>
      <c r="O29" s="13"/>
      <c r="P29" s="13"/>
      <c r="Q29" s="13"/>
      <c r="R29" s="32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11"/>
    </row>
    <row r="30" spans="1:36" x14ac:dyDescent="0.25">
      <c r="K30" s="13"/>
      <c r="L30" s="12"/>
      <c r="M30" s="12"/>
      <c r="N30" s="50"/>
      <c r="R30" s="32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11"/>
    </row>
    <row r="31" spans="1:36" x14ac:dyDescent="0.25">
      <c r="A31" s="12"/>
      <c r="B31" s="20"/>
      <c r="P31" s="13"/>
      <c r="Q31" s="13"/>
      <c r="R31" s="7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11"/>
    </row>
    <row r="32" spans="1:36" x14ac:dyDescent="0.25">
      <c r="A32" s="12"/>
      <c r="R32" s="7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11"/>
    </row>
    <row r="33" spans="1:36" x14ac:dyDescent="0.25">
      <c r="A33" s="12"/>
      <c r="R33" s="7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11"/>
    </row>
    <row r="34" spans="1:36" x14ac:dyDescent="0.25">
      <c r="A34" s="12"/>
      <c r="R34" s="76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11"/>
    </row>
    <row r="35" spans="1:36" x14ac:dyDescent="0.25">
      <c r="A35" s="12"/>
      <c r="R35" s="76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11"/>
    </row>
    <row r="36" spans="1:36" x14ac:dyDescent="0.25">
      <c r="A36" s="12"/>
      <c r="R36" s="76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11"/>
    </row>
    <row r="37" spans="1:36" x14ac:dyDescent="0.25">
      <c r="A37" s="12"/>
      <c r="R37" s="76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11"/>
    </row>
    <row r="38" spans="1:36" x14ac:dyDescent="0.25">
      <c r="A38" s="12"/>
      <c r="R38" s="76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11"/>
    </row>
    <row r="39" spans="1:36" x14ac:dyDescent="0.25">
      <c r="A39" s="12"/>
      <c r="R39" s="76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11"/>
    </row>
    <row r="40" spans="1:36" x14ac:dyDescent="0.25">
      <c r="A40" s="12"/>
      <c r="R40" s="76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11"/>
    </row>
    <row r="41" spans="1:36" x14ac:dyDescent="0.25">
      <c r="A41" s="12"/>
      <c r="R41" s="76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11"/>
    </row>
    <row r="42" spans="1:36" x14ac:dyDescent="0.25">
      <c r="A42" s="12"/>
      <c r="R42" s="76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11"/>
    </row>
    <row r="43" spans="1:36" x14ac:dyDescent="0.25">
      <c r="A43" s="12"/>
      <c r="R43" s="76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11"/>
    </row>
    <row r="44" spans="1:36" x14ac:dyDescent="0.25">
      <c r="A44" s="12"/>
      <c r="R44" s="76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11"/>
    </row>
    <row r="45" spans="1:36" x14ac:dyDescent="0.25">
      <c r="A45" s="12"/>
      <c r="R45" s="76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11"/>
    </row>
    <row r="46" spans="1:36" x14ac:dyDescent="0.25">
      <c r="A46" s="12"/>
      <c r="R46" s="76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11"/>
    </row>
    <row r="47" spans="1:36" x14ac:dyDescent="0.25">
      <c r="A47" s="12"/>
      <c r="R47" s="76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11"/>
    </row>
    <row r="48" spans="1:36" x14ac:dyDescent="0.25">
      <c r="A48" s="12"/>
      <c r="R48" s="76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11"/>
    </row>
    <row r="49" spans="1:36" x14ac:dyDescent="0.25">
      <c r="A49" s="12"/>
      <c r="R49" s="76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11"/>
    </row>
    <row r="50" spans="1:36" x14ac:dyDescent="0.25">
      <c r="A50" s="12"/>
      <c r="R50" s="76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11"/>
    </row>
    <row r="51" spans="1:36" x14ac:dyDescent="0.25">
      <c r="B51" s="19"/>
      <c r="C51" s="56"/>
      <c r="D51" s="27"/>
      <c r="E51" s="27"/>
      <c r="F51" s="27"/>
      <c r="G51" s="55"/>
      <c r="H51" s="27"/>
      <c r="I51" s="56"/>
      <c r="J51" s="27"/>
      <c r="K51" s="57"/>
      <c r="L51" s="58"/>
      <c r="M51" s="58"/>
      <c r="N51" s="59"/>
      <c r="O51" s="57"/>
      <c r="P51" s="52"/>
      <c r="Q51" s="60"/>
      <c r="R51" s="57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</row>
    <row r="52" spans="1:36" x14ac:dyDescent="0.25">
      <c r="B52" s="19"/>
      <c r="C52" s="56"/>
      <c r="D52" s="27"/>
      <c r="E52" s="27"/>
      <c r="F52" s="27"/>
      <c r="G52" s="55"/>
      <c r="H52" s="27"/>
      <c r="I52" s="56"/>
      <c r="J52" s="27"/>
      <c r="K52" s="57"/>
      <c r="L52" s="58"/>
      <c r="M52" s="58"/>
      <c r="N52" s="59"/>
      <c r="O52" s="57"/>
      <c r="P52" s="52"/>
      <c r="Q52" s="60"/>
      <c r="R52" s="57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</row>
    <row r="53" spans="1:36" x14ac:dyDescent="0.25">
      <c r="B53" s="19"/>
      <c r="C53" s="56"/>
      <c r="D53" s="27"/>
      <c r="E53" s="27"/>
      <c r="F53" s="27"/>
      <c r="G53" s="55"/>
      <c r="H53" s="27"/>
      <c r="I53" s="56"/>
      <c r="J53" s="27"/>
      <c r="K53" s="57"/>
      <c r="L53" s="58"/>
      <c r="M53" s="58"/>
      <c r="N53" s="59"/>
      <c r="O53" s="57"/>
      <c r="P53" s="52"/>
      <c r="Q53" s="60"/>
      <c r="R53" s="57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</row>
    <row r="54" spans="1:36" x14ac:dyDescent="0.25">
      <c r="B54" s="19"/>
      <c r="C54" s="56"/>
      <c r="D54" s="27"/>
      <c r="E54" s="27"/>
      <c r="F54" s="27"/>
      <c r="G54" s="55"/>
      <c r="H54" s="27"/>
      <c r="I54" s="56"/>
      <c r="J54" s="27"/>
      <c r="K54" s="57"/>
      <c r="L54" s="58"/>
      <c r="M54" s="58"/>
      <c r="N54" s="59"/>
      <c r="O54" s="57"/>
      <c r="P54" s="52"/>
      <c r="Q54" s="60"/>
      <c r="R54" s="57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</row>
    <row r="55" spans="1:36" x14ac:dyDescent="0.25">
      <c r="B55" s="19"/>
      <c r="C55" s="56"/>
      <c r="D55" s="27"/>
      <c r="E55" s="27"/>
      <c r="F55" s="27"/>
      <c r="G55" s="55"/>
      <c r="H55" s="27"/>
      <c r="I55" s="56"/>
      <c r="J55" s="27"/>
      <c r="K55" s="57"/>
      <c r="L55" s="58"/>
      <c r="M55" s="58"/>
      <c r="N55" s="59"/>
      <c r="O55" s="57"/>
      <c r="P55" s="52"/>
      <c r="Q55" s="60"/>
      <c r="R55" s="57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</row>
    <row r="56" spans="1:36" x14ac:dyDescent="0.25">
      <c r="B56" s="19"/>
      <c r="C56" s="56"/>
      <c r="D56" s="27"/>
      <c r="E56" s="27"/>
      <c r="F56" s="27"/>
      <c r="G56" s="55"/>
      <c r="H56" s="27"/>
      <c r="I56" s="56"/>
      <c r="J56" s="27"/>
      <c r="K56" s="57"/>
      <c r="L56" s="58"/>
      <c r="M56" s="58"/>
      <c r="N56" s="59"/>
      <c r="O56" s="57"/>
      <c r="P56" s="52"/>
      <c r="Q56" s="60"/>
      <c r="R56" s="57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</row>
    <row r="57" spans="1:36" x14ac:dyDescent="0.25">
      <c r="B57" s="19"/>
      <c r="C57" s="56"/>
      <c r="D57" s="27"/>
      <c r="E57" s="27"/>
      <c r="F57" s="27"/>
      <c r="G57" s="55"/>
      <c r="H57" s="27"/>
      <c r="I57" s="56"/>
      <c r="J57" s="27"/>
      <c r="K57" s="57"/>
      <c r="L57" s="58"/>
      <c r="M57" s="58"/>
      <c r="N57" s="59"/>
      <c r="O57" s="57"/>
      <c r="P57" s="52"/>
      <c r="Q57" s="60"/>
      <c r="R57" s="57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</row>
    <row r="58" spans="1:36" x14ac:dyDescent="0.25">
      <c r="B58" s="19"/>
      <c r="C58" s="56"/>
      <c r="D58" s="27"/>
      <c r="E58" s="27"/>
      <c r="F58" s="27"/>
      <c r="G58" s="55"/>
      <c r="H58" s="27"/>
      <c r="I58" s="56"/>
      <c r="J58" s="27"/>
      <c r="K58" s="57"/>
      <c r="L58" s="58"/>
      <c r="M58" s="58"/>
      <c r="N58" s="59"/>
      <c r="O58" s="57"/>
      <c r="P58" s="52"/>
      <c r="Q58" s="60"/>
      <c r="R58" s="57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</row>
    <row r="59" spans="1:36" x14ac:dyDescent="0.25">
      <c r="B59" s="19"/>
      <c r="C59" s="56"/>
      <c r="D59" s="27"/>
      <c r="E59" s="27"/>
      <c r="F59" s="27"/>
      <c r="G59" s="55"/>
      <c r="H59" s="27"/>
      <c r="I59" s="56"/>
      <c r="J59" s="27"/>
      <c r="K59" s="57"/>
      <c r="L59" s="58"/>
      <c r="M59" s="58"/>
      <c r="N59" s="59"/>
      <c r="O59" s="57"/>
      <c r="P59" s="52"/>
      <c r="Q59" s="60"/>
      <c r="R59" s="57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</row>
    <row r="60" spans="1:36" x14ac:dyDescent="0.25">
      <c r="B60" s="19"/>
      <c r="C60" s="56"/>
      <c r="D60" s="27"/>
      <c r="E60" s="27"/>
      <c r="F60" s="27"/>
      <c r="G60" s="55"/>
      <c r="H60" s="27"/>
      <c r="I60" s="56"/>
      <c r="J60" s="27"/>
      <c r="K60" s="57"/>
      <c r="L60" s="58"/>
      <c r="M60" s="58"/>
      <c r="N60" s="59"/>
      <c r="O60" s="57"/>
      <c r="P60" s="52"/>
      <c r="Q60" s="60"/>
      <c r="R60" s="57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21"/>
  <sheetViews>
    <sheetView topLeftCell="A2" zoomScale="125" zoomScaleNormal="125" zoomScalePageLayoutView="125" workbookViewId="0" xr3:uid="{842E5F09-E766-5B8D-85AF-A39847EA96FD}">
      <selection activeCell="C6" sqref="C6"/>
    </sheetView>
  </sheetViews>
  <sheetFormatPr defaultColWidth="11.4609375" defaultRowHeight="18.75" x14ac:dyDescent="0.25"/>
  <cols>
    <col min="1" max="1" width="11.4609375" style="19" customWidth="1"/>
    <col min="2" max="2" width="8.359375" style="19" customWidth="1"/>
    <col min="3" max="3" width="28.453125" style="56" customWidth="1"/>
    <col min="4" max="4" width="11.59375" style="294" customWidth="1"/>
    <col min="5" max="6" width="9.4375" style="27" customWidth="1"/>
    <col min="7" max="7" width="12" style="55" customWidth="1"/>
    <col min="8" max="8" width="10.515625" style="27" customWidth="1"/>
    <col min="9" max="9" width="28.31640625" style="56" customWidth="1"/>
    <col min="10" max="10" width="12.26953125" style="294" customWidth="1"/>
    <col min="11" max="11" width="0" style="57" hidden="1" customWidth="1"/>
    <col min="12" max="13" width="11.4609375" style="58" customWidth="1"/>
    <col min="14" max="14" width="10.65234375" style="59" customWidth="1"/>
    <col min="15" max="15" width="11.4609375" style="57" customWidth="1"/>
    <col min="16" max="16" width="10.65234375" style="52" customWidth="1"/>
    <col min="17" max="17" width="11.4609375" style="60" customWidth="1"/>
    <col min="18" max="18" width="9.84375" style="57" customWidth="1"/>
    <col min="19" max="19" width="11.4609375" style="110" customWidth="1"/>
    <col min="20" max="16384" width="11.4609375" style="111"/>
  </cols>
  <sheetData>
    <row r="1" spans="1:28" ht="27" customHeight="1" x14ac:dyDescent="0.25">
      <c r="A1" s="12"/>
      <c r="B1" s="252" t="s">
        <v>353</v>
      </c>
      <c r="C1" s="11"/>
      <c r="D1" s="285"/>
      <c r="E1" s="9"/>
      <c r="F1" s="9"/>
      <c r="G1" s="25"/>
      <c r="H1" s="9"/>
      <c r="I1" s="275" t="s">
        <v>325</v>
      </c>
      <c r="J1" s="285"/>
      <c r="K1" s="14"/>
      <c r="L1" s="21"/>
      <c r="M1" s="21"/>
      <c r="N1" s="48"/>
      <c r="O1" s="14"/>
      <c r="P1" s="24"/>
      <c r="Q1" s="16"/>
      <c r="R1" s="76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0.25" customHeight="1" x14ac:dyDescent="0.25">
      <c r="A2" s="12"/>
      <c r="B2" s="12"/>
      <c r="C2" s="13"/>
      <c r="D2" s="285"/>
      <c r="E2" s="9"/>
      <c r="F2" s="9"/>
      <c r="G2" s="25"/>
      <c r="H2" s="9"/>
      <c r="I2" s="15" t="s">
        <v>320</v>
      </c>
      <c r="J2" s="285"/>
      <c r="K2" s="14"/>
      <c r="L2" s="21"/>
      <c r="M2" s="21"/>
      <c r="N2" s="48"/>
      <c r="O2" s="14"/>
      <c r="P2" s="24"/>
      <c r="Q2" s="16"/>
      <c r="R2" s="76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12"/>
      <c r="B3" s="12"/>
      <c r="C3" s="31"/>
      <c r="D3" s="286"/>
      <c r="E3" s="33"/>
      <c r="F3" s="33"/>
      <c r="G3" s="51"/>
      <c r="H3" s="9"/>
      <c r="I3" s="13" t="s">
        <v>0</v>
      </c>
      <c r="J3" s="285"/>
      <c r="K3" s="14"/>
      <c r="L3" s="21"/>
      <c r="M3" s="21"/>
      <c r="N3" s="48"/>
      <c r="O3" s="14"/>
      <c r="P3" s="24"/>
      <c r="Q3" s="16"/>
      <c r="R3" s="76"/>
      <c r="S3" s="14"/>
      <c r="T3" s="14"/>
      <c r="U3" s="14"/>
      <c r="V3" s="14" t="s">
        <v>415</v>
      </c>
      <c r="W3" s="14"/>
      <c r="X3" s="14"/>
      <c r="Y3" s="14"/>
      <c r="Z3" s="14"/>
      <c r="AA3" s="14"/>
      <c r="AB3" s="14"/>
    </row>
    <row r="4" spans="1:28" s="57" customFormat="1" ht="20.100000000000001" customHeight="1" x14ac:dyDescent="0.2">
      <c r="A4" s="358"/>
      <c r="B4" s="358"/>
      <c r="C4" s="360" t="s">
        <v>355</v>
      </c>
      <c r="D4" s="288"/>
      <c r="E4" s="278"/>
      <c r="F4" s="278"/>
      <c r="G4" s="279"/>
      <c r="H4" s="278"/>
      <c r="I4" s="277"/>
      <c r="J4" s="288"/>
      <c r="K4" s="361"/>
      <c r="L4" s="362"/>
      <c r="M4" s="362"/>
      <c r="N4" s="363"/>
      <c r="O4" s="364"/>
      <c r="P4" s="225" t="s">
        <v>100</v>
      </c>
      <c r="Q4" s="231"/>
      <c r="R4" s="365"/>
      <c r="S4" s="14"/>
      <c r="T4" s="14"/>
      <c r="U4" s="14"/>
      <c r="V4" s="14" t="s">
        <v>416</v>
      </c>
      <c r="W4" s="14"/>
      <c r="X4" s="14"/>
      <c r="Y4" s="14"/>
      <c r="Z4" s="14"/>
      <c r="AA4" s="14"/>
      <c r="AB4" s="14"/>
    </row>
    <row r="5" spans="1:28" s="56" customFormat="1" ht="20.100000000000001" customHeight="1" thickBot="1" x14ac:dyDescent="0.25">
      <c r="A5" s="366" t="s">
        <v>1</v>
      </c>
      <c r="B5" s="366"/>
      <c r="C5" s="366" t="s">
        <v>3</v>
      </c>
      <c r="D5" s="367" t="s">
        <v>2</v>
      </c>
      <c r="E5" s="368" t="s">
        <v>33</v>
      </c>
      <c r="F5" s="368" t="s">
        <v>34</v>
      </c>
      <c r="G5" s="369" t="s">
        <v>32</v>
      </c>
      <c r="H5" s="370"/>
      <c r="I5" s="366" t="s">
        <v>3</v>
      </c>
      <c r="J5" s="367" t="s">
        <v>2</v>
      </c>
      <c r="K5" s="277"/>
      <c r="L5" s="371" t="s">
        <v>33</v>
      </c>
      <c r="M5" s="371" t="s">
        <v>34</v>
      </c>
      <c r="N5" s="372" t="s">
        <v>32</v>
      </c>
      <c r="O5" s="225"/>
      <c r="P5" s="225" t="s">
        <v>2</v>
      </c>
      <c r="Q5" s="225" t="s">
        <v>136</v>
      </c>
      <c r="R5" s="373" t="s">
        <v>101</v>
      </c>
      <c r="S5" s="13"/>
      <c r="T5" s="13"/>
      <c r="U5" s="13"/>
      <c r="V5" s="14" t="s">
        <v>417</v>
      </c>
      <c r="W5" s="13"/>
      <c r="X5" s="13"/>
      <c r="Y5" s="13"/>
      <c r="Z5" s="13"/>
      <c r="AA5" s="13"/>
      <c r="AB5" s="13"/>
    </row>
    <row r="6" spans="1:28" s="56" customFormat="1" ht="20.100000000000001" customHeight="1" x14ac:dyDescent="0.2">
      <c r="A6" s="355" t="s">
        <v>52</v>
      </c>
      <c r="B6" s="356"/>
      <c r="C6" s="277" t="s">
        <v>441</v>
      </c>
      <c r="D6" s="288"/>
      <c r="E6" s="278"/>
      <c r="F6" s="278"/>
      <c r="G6" s="279"/>
      <c r="H6" s="357" t="s">
        <v>125</v>
      </c>
      <c r="I6" s="277"/>
      <c r="J6" s="288"/>
      <c r="K6" s="277"/>
      <c r="L6" s="358"/>
      <c r="M6" s="358"/>
      <c r="N6" s="359"/>
      <c r="O6" s="225"/>
      <c r="P6" s="225"/>
      <c r="Q6" s="225"/>
      <c r="R6" s="231" t="e">
        <f>((Q6/P6)*100)-F6</f>
        <v>#DIV/0!</v>
      </c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56" customFormat="1" ht="20.100000000000001" customHeight="1" x14ac:dyDescent="0.2">
      <c r="A7" s="355" t="s">
        <v>133</v>
      </c>
      <c r="B7" s="358"/>
      <c r="C7" s="277"/>
      <c r="D7" s="288"/>
      <c r="E7" s="278"/>
      <c r="F7" s="278"/>
      <c r="G7" s="279"/>
      <c r="H7" s="357" t="s">
        <v>125</v>
      </c>
      <c r="I7" s="277"/>
      <c r="J7" s="288"/>
      <c r="K7" s="277"/>
      <c r="L7" s="358"/>
      <c r="M7" s="358"/>
      <c r="N7" s="359"/>
      <c r="O7" s="225"/>
      <c r="P7" s="225"/>
      <c r="Q7" s="225"/>
      <c r="R7" s="231" t="e">
        <f>((Q7/P7)*100)-F7</f>
        <v>#DIV/0!</v>
      </c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56" customFormat="1" ht="20.100000000000001" customHeight="1" x14ac:dyDescent="0.2">
      <c r="A8" s="355" t="s">
        <v>132</v>
      </c>
      <c r="B8" s="355"/>
      <c r="C8" s="343"/>
      <c r="D8" s="343"/>
      <c r="E8" s="343"/>
      <c r="F8" s="343"/>
      <c r="G8" s="343"/>
      <c r="H8" s="357" t="s">
        <v>125</v>
      </c>
      <c r="I8" s="343"/>
      <c r="J8" s="343"/>
      <c r="K8" s="277"/>
      <c r="L8" s="358"/>
      <c r="M8" s="358"/>
      <c r="N8" s="359"/>
      <c r="O8" s="225"/>
      <c r="P8" s="225"/>
      <c r="Q8" s="225"/>
      <c r="R8" s="231" t="e">
        <f>((Q8/P8)*100)-F10</f>
        <v>#DIV/0!</v>
      </c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s="56" customFormat="1" ht="20.100000000000001" customHeight="1" x14ac:dyDescent="0.2">
      <c r="A9" s="355" t="s">
        <v>134</v>
      </c>
      <c r="B9" s="358"/>
      <c r="C9" s="343"/>
      <c r="D9" s="343"/>
      <c r="E9" s="343"/>
      <c r="F9" s="343"/>
      <c r="G9" s="343"/>
      <c r="H9" s="357" t="s">
        <v>125</v>
      </c>
      <c r="I9" s="343"/>
      <c r="J9" s="343"/>
      <c r="K9" s="277"/>
      <c r="L9" s="358"/>
      <c r="M9" s="358"/>
      <c r="N9" s="359"/>
      <c r="O9" s="225"/>
      <c r="P9" s="225"/>
      <c r="Q9" s="225"/>
      <c r="R9" s="231" t="e">
        <f>((Q9/P9)*100)-F18</f>
        <v>#DIV/0!</v>
      </c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57" customFormat="1" ht="20.100000000000001" customHeight="1" x14ac:dyDescent="0.2">
      <c r="A10" s="355" t="s">
        <v>135</v>
      </c>
      <c r="B10" s="358"/>
      <c r="C10" s="277"/>
      <c r="D10" s="288"/>
      <c r="E10" s="278"/>
      <c r="F10" s="278"/>
      <c r="G10" s="279"/>
      <c r="H10" s="357" t="s">
        <v>125</v>
      </c>
      <c r="I10" s="277"/>
      <c r="J10" s="288"/>
      <c r="K10" s="277"/>
      <c r="L10" s="358"/>
      <c r="M10" s="358"/>
      <c r="N10" s="359"/>
      <c r="O10" s="225"/>
      <c r="P10" s="225"/>
      <c r="Q10" s="225"/>
      <c r="R10" s="231" t="e">
        <f>((Q10/P10)*100)-F10</f>
        <v>#DIV/0!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57" customFormat="1" ht="20.100000000000001" customHeight="1" x14ac:dyDescent="0.2">
      <c r="A11" s="358"/>
      <c r="B11" s="358"/>
      <c r="C11" s="277"/>
      <c r="D11" s="288"/>
      <c r="E11" s="278"/>
      <c r="F11" s="278"/>
      <c r="G11" s="279"/>
      <c r="H11" s="278"/>
      <c r="I11" s="277"/>
      <c r="J11" s="288"/>
      <c r="K11" s="277"/>
      <c r="L11" s="358"/>
      <c r="M11" s="358"/>
      <c r="N11" s="359"/>
      <c r="O11" s="225"/>
      <c r="P11" s="225"/>
      <c r="Q11" s="225"/>
      <c r="R11" s="22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s="57" customFormat="1" ht="20.100000000000001" customHeight="1" x14ac:dyDescent="0.2">
      <c r="A12" s="358"/>
      <c r="B12" s="358"/>
      <c r="C12" s="360" t="s">
        <v>356</v>
      </c>
      <c r="D12" s="288"/>
      <c r="E12" s="278"/>
      <c r="F12" s="278"/>
      <c r="G12" s="279"/>
      <c r="H12" s="278"/>
      <c r="I12" s="277"/>
      <c r="J12" s="288"/>
      <c r="K12" s="277"/>
      <c r="L12" s="358"/>
      <c r="M12" s="358"/>
      <c r="N12" s="359"/>
      <c r="O12" s="225"/>
      <c r="P12" s="225" t="s">
        <v>100</v>
      </c>
      <c r="Q12" s="231"/>
      <c r="R12" s="37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57" customFormat="1" thickBot="1" x14ac:dyDescent="0.25">
      <c r="A13" s="366" t="s">
        <v>1</v>
      </c>
      <c r="B13" s="366"/>
      <c r="C13" s="366" t="s">
        <v>3</v>
      </c>
      <c r="D13" s="367" t="s">
        <v>2</v>
      </c>
      <c r="E13" s="368" t="s">
        <v>33</v>
      </c>
      <c r="F13" s="368" t="s">
        <v>34</v>
      </c>
      <c r="G13" s="369" t="s">
        <v>32</v>
      </c>
      <c r="H13" s="370"/>
      <c r="I13" s="366" t="s">
        <v>3</v>
      </c>
      <c r="J13" s="367" t="s">
        <v>2</v>
      </c>
      <c r="K13" s="277"/>
      <c r="L13" s="371" t="s">
        <v>33</v>
      </c>
      <c r="M13" s="371" t="s">
        <v>34</v>
      </c>
      <c r="N13" s="372" t="s">
        <v>32</v>
      </c>
      <c r="O13" s="225"/>
      <c r="P13" s="225" t="s">
        <v>2</v>
      </c>
      <c r="Q13" s="225" t="s">
        <v>136</v>
      </c>
      <c r="R13" s="373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s="57" customFormat="1" ht="18" x14ac:dyDescent="0.2">
      <c r="A14" s="355" t="s">
        <v>52</v>
      </c>
      <c r="B14" s="356"/>
      <c r="C14" s="277"/>
      <c r="D14" s="288"/>
      <c r="E14" s="278"/>
      <c r="F14" s="278"/>
      <c r="G14" s="279"/>
      <c r="H14" s="357" t="s">
        <v>125</v>
      </c>
      <c r="I14" s="277"/>
      <c r="J14" s="288"/>
      <c r="K14" s="277"/>
      <c r="L14" s="358"/>
      <c r="M14" s="358"/>
      <c r="N14" s="359"/>
      <c r="O14" s="225"/>
      <c r="P14" s="225"/>
      <c r="Q14" s="225"/>
      <c r="R14" s="231" t="e">
        <f>((Q14/P14)*100)-F14</f>
        <v>#DIV/0!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57" customFormat="1" ht="18" x14ac:dyDescent="0.2">
      <c r="A15" s="355" t="s">
        <v>133</v>
      </c>
      <c r="B15" s="358"/>
      <c r="C15" s="277" t="s">
        <v>398</v>
      </c>
      <c r="D15" s="288"/>
      <c r="E15" s="278"/>
      <c r="F15" s="278"/>
      <c r="G15" s="279"/>
      <c r="H15" s="357" t="s">
        <v>125</v>
      </c>
      <c r="I15" s="277"/>
      <c r="J15" s="288"/>
      <c r="K15" s="277"/>
      <c r="L15" s="358"/>
      <c r="M15" s="358"/>
      <c r="N15" s="359"/>
      <c r="O15" s="225"/>
      <c r="P15" s="225"/>
      <c r="Q15" s="225"/>
      <c r="R15" s="231" t="e">
        <f>((Q15/P15)*100)-F15</f>
        <v>#DIV/0!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57" customFormat="1" ht="18" x14ac:dyDescent="0.2">
      <c r="A16" s="355" t="s">
        <v>132</v>
      </c>
      <c r="B16" s="355"/>
      <c r="C16" s="277"/>
      <c r="D16" s="288"/>
      <c r="E16" s="278"/>
      <c r="F16" s="278"/>
      <c r="G16" s="279"/>
      <c r="H16" s="357" t="s">
        <v>125</v>
      </c>
      <c r="I16" s="277"/>
      <c r="J16" s="288"/>
      <c r="K16" s="277"/>
      <c r="L16" s="358"/>
      <c r="M16" s="358"/>
      <c r="N16" s="359"/>
      <c r="O16" s="225"/>
      <c r="P16" s="225"/>
      <c r="Q16" s="225"/>
      <c r="R16" s="231" t="e">
        <f>((Q16/P16)*100)-F16</f>
        <v>#DIV/0!</v>
      </c>
      <c r="S16" s="14"/>
      <c r="T16" s="13"/>
      <c r="U16" s="14"/>
      <c r="V16" s="14"/>
      <c r="W16" s="14"/>
      <c r="X16" s="14"/>
      <c r="Y16" s="14"/>
      <c r="Z16" s="14"/>
      <c r="AA16" s="14"/>
      <c r="AB16" s="14"/>
    </row>
    <row r="17" spans="1:28" s="57" customFormat="1" ht="18" x14ac:dyDescent="0.2">
      <c r="A17" s="355" t="s">
        <v>134</v>
      </c>
      <c r="B17" s="358"/>
      <c r="C17" s="277"/>
      <c r="D17" s="374"/>
      <c r="E17" s="277"/>
      <c r="F17" s="277"/>
      <c r="G17" s="358"/>
      <c r="H17" s="357" t="s">
        <v>125</v>
      </c>
      <c r="I17" s="277"/>
      <c r="J17" s="374"/>
      <c r="K17" s="277"/>
      <c r="L17" s="358"/>
      <c r="M17" s="358"/>
      <c r="N17" s="359"/>
      <c r="O17" s="225"/>
      <c r="P17" s="225"/>
      <c r="Q17" s="225"/>
      <c r="R17" s="231" t="e">
        <f>((Q17/P17)*100)-F17</f>
        <v>#DIV/0!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57" customFormat="1" ht="18" x14ac:dyDescent="0.2">
      <c r="A18" s="355"/>
      <c r="B18" s="358"/>
      <c r="C18" s="277"/>
      <c r="D18" s="374"/>
      <c r="E18" s="277"/>
      <c r="F18" s="277"/>
      <c r="G18" s="279"/>
      <c r="H18" s="357"/>
      <c r="I18" s="277"/>
      <c r="J18" s="374"/>
      <c r="K18" s="277"/>
      <c r="L18" s="358"/>
      <c r="M18" s="358"/>
      <c r="N18" s="359"/>
      <c r="O18" s="225"/>
      <c r="P18" s="225"/>
      <c r="Q18" s="225"/>
      <c r="R18" s="231" t="e">
        <f>((Q18/P18)*100)-F18</f>
        <v>#DIV/0!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57" customFormat="1" ht="18" x14ac:dyDescent="0.2">
      <c r="A19" s="358"/>
      <c r="B19" s="358"/>
      <c r="C19" s="360"/>
      <c r="D19" s="288"/>
      <c r="E19" s="278"/>
      <c r="F19" s="278"/>
      <c r="G19" s="279"/>
      <c r="H19" s="278"/>
      <c r="I19" s="277"/>
      <c r="J19" s="288"/>
      <c r="K19" s="277"/>
      <c r="L19" s="358"/>
      <c r="M19" s="358"/>
      <c r="N19" s="359"/>
      <c r="O19" s="225"/>
      <c r="P19" s="225"/>
      <c r="Q19" s="231"/>
      <c r="R19" s="37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57" customFormat="1" ht="18" x14ac:dyDescent="0.2">
      <c r="A20" s="358"/>
      <c r="B20" s="358"/>
      <c r="C20" s="360" t="s">
        <v>357</v>
      </c>
      <c r="D20" s="288"/>
      <c r="E20" s="278"/>
      <c r="F20" s="278"/>
      <c r="G20" s="279"/>
      <c r="H20" s="278"/>
      <c r="I20" s="277"/>
      <c r="J20" s="288"/>
      <c r="K20" s="277"/>
      <c r="L20" s="358"/>
      <c r="M20" s="358"/>
      <c r="N20" s="359"/>
      <c r="O20" s="225"/>
      <c r="P20" s="225" t="s">
        <v>100</v>
      </c>
      <c r="Q20" s="231"/>
      <c r="R20" s="37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57" customFormat="1" thickBot="1" x14ac:dyDescent="0.25">
      <c r="A21" s="366" t="s">
        <v>1</v>
      </c>
      <c r="B21" s="366"/>
      <c r="C21" s="366" t="s">
        <v>3</v>
      </c>
      <c r="D21" s="367" t="s">
        <v>2</v>
      </c>
      <c r="E21" s="368" t="s">
        <v>33</v>
      </c>
      <c r="F21" s="368" t="s">
        <v>34</v>
      </c>
      <c r="G21" s="369" t="s">
        <v>32</v>
      </c>
      <c r="H21" s="370"/>
      <c r="I21" s="366" t="s">
        <v>3</v>
      </c>
      <c r="J21" s="367" t="s">
        <v>2</v>
      </c>
      <c r="K21" s="277"/>
      <c r="L21" s="371" t="s">
        <v>33</v>
      </c>
      <c r="M21" s="371" t="s">
        <v>34</v>
      </c>
      <c r="N21" s="372" t="s">
        <v>32</v>
      </c>
      <c r="O21" s="225"/>
      <c r="P21" s="225" t="s">
        <v>2</v>
      </c>
      <c r="Q21" s="225" t="s">
        <v>136</v>
      </c>
      <c r="R21" s="373" t="s">
        <v>101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25">
      <c r="A22" s="355" t="s">
        <v>52</v>
      </c>
      <c r="B22" s="356"/>
      <c r="C22" s="277"/>
      <c r="D22" s="288"/>
      <c r="E22" s="278"/>
      <c r="F22" s="278"/>
      <c r="G22" s="279"/>
      <c r="H22" s="357" t="s">
        <v>125</v>
      </c>
      <c r="I22" s="277"/>
      <c r="J22" s="288"/>
      <c r="K22" s="277"/>
      <c r="L22" s="358"/>
      <c r="M22" s="358"/>
      <c r="N22" s="359"/>
      <c r="O22" s="225"/>
      <c r="P22" s="225"/>
      <c r="Q22" s="225"/>
      <c r="R22" s="231" t="e">
        <f>((Q22/P22)*100)-F22</f>
        <v>#DIV/0!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25">
      <c r="A23" s="355" t="s">
        <v>133</v>
      </c>
      <c r="B23" s="358"/>
      <c r="C23" s="277"/>
      <c r="D23" s="288"/>
      <c r="E23" s="278"/>
      <c r="F23" s="278"/>
      <c r="G23" s="279"/>
      <c r="H23" s="357" t="s">
        <v>125</v>
      </c>
      <c r="I23" s="277"/>
      <c r="J23" s="288"/>
      <c r="K23" s="277"/>
      <c r="L23" s="358"/>
      <c r="M23" s="358"/>
      <c r="N23" s="359"/>
      <c r="O23" s="225"/>
      <c r="P23" s="225"/>
      <c r="Q23" s="225"/>
      <c r="R23" s="231" t="e">
        <f>((Q23/P23)*100)-F23</f>
        <v>#DIV/0!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25">
      <c r="A24" s="355" t="s">
        <v>132</v>
      </c>
      <c r="B24" s="355"/>
      <c r="C24" s="277"/>
      <c r="D24" s="288"/>
      <c r="E24" s="278"/>
      <c r="F24" s="278"/>
      <c r="G24" s="279"/>
      <c r="H24" s="357" t="s">
        <v>125</v>
      </c>
      <c r="I24" s="277"/>
      <c r="J24" s="288"/>
      <c r="K24" s="277"/>
      <c r="L24" s="358"/>
      <c r="M24" s="358"/>
      <c r="N24" s="359"/>
      <c r="O24" s="225"/>
      <c r="P24" s="225"/>
      <c r="Q24" s="225"/>
      <c r="R24" s="231" t="e">
        <f>((Q24/P24)*100)-F24</f>
        <v>#DIV/0!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25">
      <c r="A25" s="355" t="s">
        <v>134</v>
      </c>
      <c r="B25" s="358"/>
      <c r="C25" s="277"/>
      <c r="D25" s="374"/>
      <c r="E25" s="277"/>
      <c r="F25" s="277"/>
      <c r="G25" s="358"/>
      <c r="H25" s="357" t="s">
        <v>125</v>
      </c>
      <c r="I25" s="277"/>
      <c r="J25" s="375"/>
      <c r="K25" s="277"/>
      <c r="L25" s="358"/>
      <c r="M25" s="358"/>
      <c r="N25" s="359"/>
      <c r="O25" s="225"/>
      <c r="P25" s="225"/>
      <c r="Q25" s="225"/>
      <c r="R25" s="231" t="e">
        <f>((Q25/P25)*100)-F25</f>
        <v>#DIV/0!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5">
      <c r="A26" s="355"/>
      <c r="B26" s="358"/>
      <c r="C26" s="277"/>
      <c r="D26" s="376"/>
      <c r="E26" s="277"/>
      <c r="F26" s="277"/>
      <c r="G26" s="358"/>
      <c r="H26" s="357"/>
      <c r="I26" s="277"/>
      <c r="J26" s="376"/>
      <c r="K26" s="277"/>
      <c r="L26" s="358"/>
      <c r="M26" s="358"/>
      <c r="N26" s="359"/>
      <c r="O26" s="225"/>
      <c r="P26" s="225"/>
      <c r="Q26" s="225"/>
      <c r="R26" s="231" t="e">
        <f>((Q26/P26)*100)-F26</f>
        <v>#DIV/0!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283"/>
      <c r="B27" s="283"/>
      <c r="C27" s="280" t="s">
        <v>324</v>
      </c>
      <c r="D27" s="287"/>
      <c r="E27" s="281"/>
      <c r="F27" s="281"/>
      <c r="G27" s="282"/>
      <c r="H27" s="281"/>
      <c r="I27" s="4"/>
      <c r="J27" s="287"/>
      <c r="K27" s="4"/>
      <c r="L27" s="283"/>
      <c r="M27" s="283"/>
      <c r="N27" s="284"/>
      <c r="O27" s="13"/>
      <c r="P27" s="24"/>
      <c r="Q27" s="16"/>
      <c r="R27" s="77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57" customFormat="1" ht="18" x14ac:dyDescent="0.2">
      <c r="A28" s="12"/>
      <c r="B28" s="12"/>
      <c r="C28" s="90"/>
      <c r="D28" s="289"/>
      <c r="E28" s="85"/>
      <c r="F28" s="85"/>
      <c r="G28" s="91"/>
      <c r="H28" s="85"/>
      <c r="I28" s="84"/>
      <c r="J28" s="289"/>
      <c r="K28" s="84"/>
      <c r="L28" s="92"/>
      <c r="M28" s="92"/>
      <c r="N28" s="93"/>
      <c r="O28" s="13"/>
      <c r="P28" s="24"/>
      <c r="Q28" s="16"/>
      <c r="R28" s="77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s="57" customFormat="1" ht="18" x14ac:dyDescent="0.2">
      <c r="A29" s="19"/>
      <c r="B29" s="19"/>
      <c r="C29" s="35"/>
      <c r="D29" s="290"/>
      <c r="E29" s="38"/>
      <c r="F29" s="38"/>
      <c r="G29" s="80"/>
      <c r="H29" s="27"/>
      <c r="I29" s="97"/>
      <c r="J29" s="293"/>
      <c r="K29" s="99"/>
      <c r="L29" s="100"/>
      <c r="M29" s="100"/>
      <c r="N29" s="101"/>
      <c r="O29" s="13"/>
      <c r="P29" s="13"/>
      <c r="Q29" s="13"/>
      <c r="R29" s="32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57" customFormat="1" ht="18" x14ac:dyDescent="0.2">
      <c r="A30" s="19"/>
      <c r="B30" s="12"/>
      <c r="C30" s="37"/>
      <c r="D30" s="291"/>
      <c r="E30" s="38"/>
      <c r="F30" s="38"/>
      <c r="G30" s="80"/>
      <c r="H30" s="27"/>
      <c r="I30" s="97"/>
      <c r="J30" s="293"/>
      <c r="K30" s="99"/>
      <c r="L30" s="100"/>
      <c r="M30" s="100"/>
      <c r="N30" s="101"/>
      <c r="O30" s="13"/>
      <c r="P30" s="13"/>
      <c r="Q30" s="13"/>
      <c r="R30" s="32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8.75" customHeight="1" x14ac:dyDescent="0.25">
      <c r="C31" s="103"/>
      <c r="D31" s="292"/>
      <c r="E31" s="105"/>
      <c r="F31" s="105"/>
      <c r="G31" s="106"/>
      <c r="I31" s="37"/>
      <c r="J31" s="290"/>
      <c r="K31" s="37"/>
      <c r="L31" s="81" t="s">
        <v>327</v>
      </c>
      <c r="M31" s="81"/>
      <c r="N31" s="82"/>
      <c r="O31" s="13"/>
      <c r="P31" s="13"/>
      <c r="Q31" s="13"/>
      <c r="R31" s="32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1:28" ht="17.25" customHeight="1" x14ac:dyDescent="0.25">
      <c r="B32" s="12"/>
      <c r="C32" s="35"/>
      <c r="D32" s="290"/>
      <c r="E32" s="38"/>
      <c r="F32" s="38"/>
      <c r="G32" s="80"/>
      <c r="I32" s="99"/>
      <c r="J32" s="293"/>
      <c r="K32" s="99"/>
      <c r="L32" s="100"/>
      <c r="M32" s="100"/>
      <c r="N32" s="101"/>
      <c r="O32" s="13"/>
      <c r="P32" s="13"/>
      <c r="Q32" s="13"/>
      <c r="R32" s="32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5" customHeight="1" x14ac:dyDescent="0.25">
      <c r="A33" s="12"/>
      <c r="B33" s="12"/>
      <c r="C33" s="37"/>
      <c r="D33" s="291"/>
      <c r="E33" s="36"/>
      <c r="F33" s="36"/>
      <c r="G33" s="83"/>
      <c r="H33" s="38"/>
      <c r="I33" s="37"/>
      <c r="J33" s="291"/>
      <c r="K33" s="37"/>
      <c r="L33" s="81"/>
      <c r="M33" s="81"/>
      <c r="N33" s="82"/>
      <c r="O33" s="13"/>
      <c r="P33" s="13"/>
      <c r="Q33" s="13"/>
      <c r="R33" s="13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5" customHeight="1" x14ac:dyDescent="0.25">
      <c r="A34" s="12"/>
      <c r="B34" s="12"/>
      <c r="C34" s="17"/>
      <c r="D34" s="285"/>
      <c r="E34" s="9"/>
      <c r="F34" s="9"/>
      <c r="G34" s="25"/>
      <c r="H34" s="9"/>
      <c r="I34" s="13"/>
      <c r="J34" s="285"/>
      <c r="K34" s="14"/>
      <c r="L34" s="21"/>
      <c r="M34" s="21"/>
      <c r="N34" s="48"/>
      <c r="O34" s="14"/>
      <c r="P34" s="24"/>
      <c r="Q34" s="16"/>
      <c r="R34" s="76"/>
      <c r="S34" s="13"/>
      <c r="T34" s="13"/>
      <c r="U34" s="14"/>
      <c r="V34" s="14"/>
      <c r="W34" s="14"/>
      <c r="X34" s="14"/>
      <c r="Y34" s="14"/>
      <c r="Z34" s="14"/>
      <c r="AA34" s="14"/>
      <c r="AB34" s="14"/>
    </row>
    <row r="35" spans="1:28" ht="15" customHeight="1" x14ac:dyDescent="0.25">
      <c r="C35" s="35"/>
      <c r="D35" s="290"/>
      <c r="E35" s="38"/>
      <c r="F35" s="38"/>
      <c r="G35" s="80"/>
      <c r="I35" s="97"/>
      <c r="J35" s="293"/>
      <c r="K35" s="13"/>
      <c r="L35" s="12"/>
      <c r="M35" s="12"/>
      <c r="N35" s="50"/>
      <c r="O35" s="13"/>
      <c r="P35" s="13"/>
      <c r="Q35" s="13"/>
      <c r="R35" s="32"/>
      <c r="S35" s="14"/>
      <c r="T35" s="13"/>
      <c r="U35" s="71"/>
      <c r="V35" s="71"/>
      <c r="W35" s="71"/>
      <c r="X35" s="71"/>
      <c r="Y35" s="71"/>
      <c r="Z35" s="71"/>
      <c r="AA35" s="71"/>
      <c r="AB35" s="71"/>
    </row>
    <row r="36" spans="1:28" ht="15" customHeight="1" x14ac:dyDescent="0.25">
      <c r="B36" s="12"/>
      <c r="C36" s="35"/>
      <c r="D36" s="290"/>
      <c r="E36" s="38"/>
      <c r="F36" s="38"/>
      <c r="G36" s="80"/>
      <c r="I36" s="99"/>
      <c r="J36" s="295"/>
      <c r="K36" s="13"/>
      <c r="L36" s="12"/>
      <c r="M36" s="12"/>
      <c r="N36" s="50"/>
      <c r="O36" s="13"/>
      <c r="P36" s="13"/>
      <c r="Q36" s="13"/>
      <c r="R36" s="32"/>
      <c r="S36" s="14"/>
      <c r="T36" s="13"/>
      <c r="U36" s="71"/>
      <c r="V36" s="71"/>
      <c r="W36" s="71"/>
      <c r="X36" s="71"/>
      <c r="Y36" s="71"/>
      <c r="Z36" s="71"/>
      <c r="AA36" s="71"/>
      <c r="AB36" s="71"/>
    </row>
    <row r="37" spans="1:28" ht="15" customHeight="1" x14ac:dyDescent="0.25">
      <c r="C37" s="97"/>
      <c r="D37" s="293"/>
      <c r="E37" s="38"/>
      <c r="F37" s="38"/>
      <c r="G37" s="80"/>
      <c r="I37" s="37"/>
      <c r="J37" s="291"/>
      <c r="K37" s="13"/>
      <c r="L37" s="12"/>
      <c r="M37" s="12"/>
      <c r="N37" s="50"/>
      <c r="O37" s="13"/>
      <c r="P37" s="13"/>
      <c r="Q37" s="13"/>
      <c r="R37" s="32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5" customHeight="1" x14ac:dyDescent="0.25">
      <c r="B38" s="12"/>
      <c r="C38" s="13"/>
      <c r="D38" s="285"/>
      <c r="E38" s="9"/>
      <c r="F38" s="9"/>
      <c r="G38" s="25"/>
      <c r="H38" s="9"/>
      <c r="I38" s="13"/>
      <c r="J38" s="285"/>
      <c r="K38" s="13"/>
      <c r="L38" s="12"/>
      <c r="M38" s="12"/>
      <c r="N38" s="50"/>
      <c r="O38" s="14"/>
      <c r="P38" s="24"/>
      <c r="Q38" s="16"/>
      <c r="R38" s="32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5" customHeight="1" x14ac:dyDescent="0.25">
      <c r="A39" s="12"/>
      <c r="B39" s="20"/>
      <c r="C39" s="13"/>
      <c r="D39" s="285"/>
      <c r="E39" s="9"/>
      <c r="F39" s="9"/>
      <c r="G39" s="25"/>
      <c r="H39" s="9"/>
      <c r="I39" s="13"/>
      <c r="J39" s="285"/>
      <c r="K39" s="14"/>
      <c r="L39" s="21"/>
      <c r="M39" s="21"/>
      <c r="N39" s="48"/>
      <c r="O39" s="14"/>
      <c r="P39" s="13"/>
      <c r="Q39" s="13"/>
      <c r="R39" s="75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" customHeight="1" x14ac:dyDescent="0.25">
      <c r="A40" s="12"/>
      <c r="B40" s="12"/>
      <c r="C40" s="13"/>
      <c r="D40" s="285"/>
      <c r="E40" s="9"/>
      <c r="F40" s="9"/>
      <c r="G40" s="25"/>
      <c r="H40" s="9"/>
      <c r="I40" s="13"/>
      <c r="J40" s="285"/>
      <c r="K40" s="14"/>
      <c r="L40" s="21"/>
      <c r="M40" s="21"/>
      <c r="N40" s="48"/>
      <c r="O40" s="14"/>
      <c r="P40" s="24"/>
      <c r="Q40" s="16"/>
      <c r="R40" s="75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5" customHeight="1" x14ac:dyDescent="0.25">
      <c r="A41" s="12"/>
      <c r="B41" s="12"/>
      <c r="C41" s="13"/>
      <c r="D41" s="285"/>
      <c r="E41" s="9"/>
      <c r="F41" s="9"/>
      <c r="G41" s="25"/>
      <c r="H41" s="9"/>
      <c r="I41" s="13"/>
      <c r="J41" s="285"/>
      <c r="K41" s="14"/>
      <c r="L41" s="21"/>
      <c r="M41" s="21"/>
      <c r="N41" s="48"/>
      <c r="O41" s="14"/>
      <c r="P41" s="24"/>
      <c r="Q41" s="16"/>
      <c r="R41" s="75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" customHeight="1" x14ac:dyDescent="0.25">
      <c r="A42" s="12"/>
      <c r="B42" s="12"/>
      <c r="C42" s="13"/>
      <c r="D42" s="285"/>
      <c r="E42" s="9"/>
      <c r="F42" s="9"/>
      <c r="G42" s="25"/>
      <c r="H42" s="9"/>
      <c r="I42" s="13"/>
      <c r="J42" s="285"/>
      <c r="K42" s="14"/>
      <c r="L42" s="21"/>
      <c r="M42" s="21"/>
      <c r="N42" s="48"/>
      <c r="O42" s="14"/>
      <c r="P42" s="24"/>
      <c r="Q42" s="16"/>
      <c r="R42" s="76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5" customHeight="1" x14ac:dyDescent="0.25">
      <c r="A43" s="12"/>
      <c r="B43" s="12"/>
      <c r="C43" s="13"/>
      <c r="D43" s="285"/>
      <c r="E43" s="9"/>
      <c r="F43" s="9"/>
      <c r="G43" s="25"/>
      <c r="H43" s="9"/>
      <c r="I43" s="13"/>
      <c r="J43" s="285"/>
      <c r="K43" s="14"/>
      <c r="L43" s="21"/>
      <c r="M43" s="21"/>
      <c r="N43" s="48"/>
      <c r="O43" s="14"/>
      <c r="P43" s="24"/>
      <c r="Q43" s="16"/>
      <c r="R43" s="76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" customHeight="1" x14ac:dyDescent="0.25">
      <c r="A44" s="12"/>
      <c r="B44" s="12"/>
      <c r="C44" s="13"/>
      <c r="D44" s="285"/>
      <c r="E44" s="9"/>
      <c r="F44" s="9"/>
      <c r="G44" s="25"/>
      <c r="H44" s="9"/>
      <c r="I44" s="13"/>
      <c r="J44" s="285"/>
      <c r="K44" s="14"/>
      <c r="L44" s="21"/>
      <c r="M44" s="21"/>
      <c r="N44" s="48"/>
      <c r="O44" s="14"/>
      <c r="P44" s="24"/>
      <c r="Q44" s="16"/>
      <c r="R44" s="76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5" customHeight="1" x14ac:dyDescent="0.25">
      <c r="A45" s="12"/>
      <c r="B45" s="12"/>
      <c r="C45" s="13"/>
      <c r="D45" s="285"/>
      <c r="E45" s="9"/>
      <c r="F45" s="9"/>
      <c r="G45" s="25"/>
      <c r="H45" s="9"/>
      <c r="I45" s="13"/>
      <c r="J45" s="285"/>
      <c r="K45" s="14"/>
      <c r="L45" s="21"/>
      <c r="M45" s="21"/>
      <c r="N45" s="48"/>
      <c r="O45" s="14"/>
      <c r="P45" s="24"/>
      <c r="Q45" s="16"/>
      <c r="R45" s="76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" customHeight="1" x14ac:dyDescent="0.25">
      <c r="A46" s="12"/>
      <c r="B46" s="12"/>
      <c r="C46" s="13"/>
      <c r="D46" s="285"/>
      <c r="E46" s="9"/>
      <c r="F46" s="9"/>
      <c r="G46" s="25"/>
      <c r="H46" s="9"/>
      <c r="I46" s="13"/>
      <c r="J46" s="285"/>
      <c r="K46" s="14"/>
      <c r="L46" s="21"/>
      <c r="M46" s="21"/>
      <c r="N46" s="48"/>
      <c r="O46" s="14"/>
      <c r="P46" s="24"/>
      <c r="Q46" s="16"/>
      <c r="R46" s="76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15" customHeight="1" x14ac:dyDescent="0.25">
      <c r="A47" s="12"/>
      <c r="B47" s="12"/>
      <c r="C47" s="13"/>
      <c r="D47" s="285"/>
      <c r="E47" s="9"/>
      <c r="F47" s="9"/>
      <c r="G47" s="25"/>
      <c r="H47" s="9"/>
      <c r="I47" s="13"/>
      <c r="J47" s="285"/>
      <c r="K47" s="14"/>
      <c r="L47" s="21"/>
      <c r="M47" s="21"/>
      <c r="N47" s="48"/>
      <c r="O47" s="14"/>
      <c r="P47" s="24"/>
      <c r="Q47" s="16"/>
      <c r="R47" s="76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14.25" customHeight="1" x14ac:dyDescent="0.25">
      <c r="A48" s="12"/>
      <c r="B48" s="12"/>
      <c r="C48" s="13"/>
      <c r="D48" s="285"/>
      <c r="E48" s="9"/>
      <c r="F48" s="9"/>
      <c r="G48" s="25"/>
      <c r="H48" s="9"/>
      <c r="I48" s="13"/>
      <c r="J48" s="285"/>
      <c r="K48" s="14"/>
      <c r="L48" s="21"/>
      <c r="M48" s="21"/>
      <c r="N48" s="48"/>
      <c r="O48" s="14"/>
      <c r="P48" s="24"/>
      <c r="Q48" s="16"/>
      <c r="R48" s="76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15" customHeight="1" x14ac:dyDescent="0.25">
      <c r="A49" s="12"/>
      <c r="B49" s="12"/>
      <c r="C49" s="13"/>
      <c r="D49" s="285"/>
      <c r="E49" s="9"/>
      <c r="F49" s="9"/>
      <c r="G49" s="25"/>
      <c r="H49" s="9"/>
      <c r="I49" s="13"/>
      <c r="J49" s="285"/>
      <c r="K49" s="14"/>
      <c r="L49" s="21"/>
      <c r="M49" s="21"/>
      <c r="N49" s="48"/>
      <c r="O49" s="14"/>
      <c r="P49" s="24"/>
      <c r="Q49" s="16"/>
      <c r="R49" s="76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2"/>
      <c r="B50" s="12"/>
      <c r="C50" s="13"/>
      <c r="D50" s="285"/>
      <c r="E50" s="9"/>
      <c r="F50" s="9"/>
      <c r="G50" s="25"/>
      <c r="H50" s="9"/>
      <c r="I50" s="13"/>
      <c r="J50" s="285"/>
      <c r="K50" s="14"/>
      <c r="L50" s="21"/>
      <c r="M50" s="21"/>
      <c r="N50" s="48"/>
      <c r="O50" s="14"/>
      <c r="P50" s="24"/>
      <c r="Q50" s="16"/>
      <c r="R50" s="76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2"/>
      <c r="B51" s="12"/>
      <c r="C51" s="13"/>
      <c r="D51" s="285"/>
      <c r="E51" s="9"/>
      <c r="F51" s="9"/>
      <c r="G51" s="25"/>
      <c r="H51" s="9"/>
      <c r="I51" s="13"/>
      <c r="J51" s="285"/>
      <c r="K51" s="14"/>
      <c r="L51" s="21"/>
      <c r="M51" s="21"/>
      <c r="N51" s="48"/>
      <c r="O51" s="14"/>
      <c r="P51" s="24"/>
      <c r="Q51" s="16"/>
      <c r="R51" s="76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2"/>
      <c r="B52" s="12"/>
      <c r="C52" s="13"/>
      <c r="D52" s="285"/>
      <c r="E52" s="9"/>
      <c r="F52" s="9"/>
      <c r="G52" s="25"/>
      <c r="H52" s="9"/>
      <c r="I52" s="13"/>
      <c r="J52" s="285"/>
      <c r="K52" s="14"/>
      <c r="L52" s="21"/>
      <c r="M52" s="21"/>
      <c r="N52" s="48"/>
      <c r="O52" s="14"/>
      <c r="P52" s="24"/>
      <c r="Q52" s="16"/>
      <c r="R52" s="76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16.5" customHeight="1" x14ac:dyDescent="0.25">
      <c r="A53" s="12"/>
      <c r="B53" s="12"/>
      <c r="C53" s="13"/>
      <c r="D53" s="285"/>
      <c r="E53" s="9"/>
      <c r="F53" s="9"/>
      <c r="G53" s="25"/>
      <c r="H53" s="9"/>
      <c r="I53" s="13"/>
      <c r="J53" s="285"/>
      <c r="K53" s="14"/>
      <c r="L53" s="21"/>
      <c r="M53" s="21"/>
      <c r="N53" s="48"/>
      <c r="O53" s="14"/>
      <c r="P53" s="24"/>
      <c r="Q53" s="16"/>
      <c r="R53" s="76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2"/>
      <c r="B54" s="12"/>
      <c r="C54" s="13"/>
      <c r="D54" s="285"/>
      <c r="E54" s="9"/>
      <c r="F54" s="9"/>
      <c r="G54" s="25"/>
      <c r="H54" s="9"/>
      <c r="I54" s="13"/>
      <c r="J54" s="285"/>
      <c r="K54" s="14"/>
      <c r="L54" s="21"/>
      <c r="M54" s="21"/>
      <c r="N54" s="48"/>
      <c r="O54" s="14"/>
      <c r="P54" s="24"/>
      <c r="Q54" s="16"/>
      <c r="R54" s="76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2"/>
      <c r="B55" s="12"/>
      <c r="C55" s="13"/>
      <c r="D55" s="285"/>
      <c r="E55" s="9"/>
      <c r="F55" s="9"/>
      <c r="G55" s="25"/>
      <c r="H55" s="9"/>
      <c r="I55" s="13"/>
      <c r="J55" s="285"/>
      <c r="K55" s="14"/>
      <c r="L55" s="21"/>
      <c r="M55" s="21"/>
      <c r="N55" s="48"/>
      <c r="O55" s="14"/>
      <c r="P55" s="24"/>
      <c r="Q55" s="16"/>
      <c r="R55" s="76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2"/>
      <c r="B56" s="12"/>
      <c r="C56" s="13"/>
      <c r="D56" s="285"/>
      <c r="E56" s="9"/>
      <c r="F56" s="9"/>
      <c r="G56" s="25"/>
      <c r="H56" s="9"/>
      <c r="I56" s="13"/>
      <c r="J56" s="285"/>
      <c r="K56" s="14"/>
      <c r="L56" s="21"/>
      <c r="M56" s="21"/>
      <c r="N56" s="48"/>
      <c r="O56" s="14"/>
      <c r="P56" s="24"/>
      <c r="Q56" s="16"/>
      <c r="R56" s="76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2"/>
      <c r="B57" s="12"/>
      <c r="C57" s="13"/>
      <c r="D57" s="285"/>
      <c r="E57" s="9"/>
      <c r="F57" s="9"/>
      <c r="G57" s="25"/>
      <c r="H57" s="9"/>
      <c r="I57" s="13"/>
      <c r="J57" s="285"/>
      <c r="K57" s="14"/>
      <c r="L57" s="21"/>
      <c r="M57" s="21"/>
      <c r="N57" s="48"/>
      <c r="O57" s="14"/>
      <c r="P57" s="24"/>
      <c r="Q57" s="16"/>
      <c r="R57" s="76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5">
      <c r="A58" s="12"/>
      <c r="B58" s="12"/>
      <c r="C58" s="13"/>
      <c r="D58" s="285"/>
      <c r="E58" s="9"/>
      <c r="F58" s="9"/>
      <c r="G58" s="25"/>
      <c r="H58" s="9"/>
      <c r="I58" s="13"/>
      <c r="J58" s="285"/>
      <c r="K58" s="14"/>
      <c r="L58" s="21"/>
      <c r="M58" s="21"/>
      <c r="N58" s="48"/>
      <c r="O58" s="14"/>
      <c r="P58" s="24"/>
      <c r="Q58" s="16"/>
      <c r="R58" s="76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S59" s="111"/>
    </row>
    <row r="60" spans="1:28" x14ac:dyDescent="0.25">
      <c r="S60" s="111"/>
    </row>
    <row r="61" spans="1:28" x14ac:dyDescent="0.25">
      <c r="S61" s="111"/>
    </row>
    <row r="62" spans="1:28" x14ac:dyDescent="0.25">
      <c r="S62" s="111"/>
    </row>
    <row r="63" spans="1:28" x14ac:dyDescent="0.25">
      <c r="S63" s="111"/>
    </row>
    <row r="64" spans="1:28" x14ac:dyDescent="0.25">
      <c r="S64" s="111"/>
    </row>
    <row r="65" spans="2:28" x14ac:dyDescent="0.25">
      <c r="S65" s="111"/>
    </row>
    <row r="66" spans="2:28" x14ac:dyDescent="0.25">
      <c r="S66" s="111"/>
    </row>
    <row r="67" spans="2:28" x14ac:dyDescent="0.25">
      <c r="S67" s="111"/>
    </row>
    <row r="68" spans="2:28" x14ac:dyDescent="0.25">
      <c r="S68" s="111"/>
    </row>
    <row r="69" spans="2:28" x14ac:dyDescent="0.25">
      <c r="B69" s="12"/>
      <c r="C69" s="13"/>
      <c r="D69" s="285"/>
      <c r="E69" s="9"/>
      <c r="F69" s="9"/>
      <c r="G69" s="25"/>
      <c r="H69" s="9"/>
      <c r="I69" s="13"/>
      <c r="J69" s="285"/>
      <c r="K69" s="14"/>
      <c r="L69" s="21"/>
      <c r="M69" s="21"/>
      <c r="N69" s="48"/>
      <c r="O69" s="14"/>
      <c r="P69" s="24"/>
      <c r="Q69" s="16"/>
      <c r="R69" s="14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2:28" x14ac:dyDescent="0.25">
      <c r="B70" s="12"/>
      <c r="C70" s="13"/>
      <c r="D70" s="285"/>
      <c r="E70" s="9"/>
      <c r="F70" s="9"/>
      <c r="G70" s="25"/>
      <c r="H70" s="9"/>
      <c r="I70" s="13"/>
      <c r="J70" s="285"/>
      <c r="K70" s="14"/>
      <c r="L70" s="21"/>
      <c r="M70" s="21"/>
      <c r="N70" s="48"/>
      <c r="O70" s="14"/>
      <c r="P70" s="24"/>
      <c r="Q70" s="16"/>
      <c r="R70" s="14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25">
      <c r="B71" s="12"/>
      <c r="C71" s="13"/>
      <c r="D71" s="285"/>
      <c r="E71" s="9"/>
      <c r="F71" s="9"/>
      <c r="G71" s="25"/>
      <c r="H71" s="9"/>
      <c r="I71" s="13"/>
      <c r="J71" s="285"/>
      <c r="K71" s="14"/>
      <c r="L71" s="21"/>
      <c r="M71" s="21"/>
      <c r="N71" s="48"/>
      <c r="O71" s="14"/>
      <c r="P71" s="24"/>
      <c r="Q71" s="16"/>
      <c r="R71" s="14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 x14ac:dyDescent="0.25">
      <c r="B72" s="12"/>
      <c r="C72" s="13"/>
      <c r="D72" s="285"/>
      <c r="E72" s="9"/>
      <c r="F72" s="9"/>
      <c r="G72" s="25"/>
      <c r="H72" s="9"/>
      <c r="I72" s="13"/>
      <c r="J72" s="285"/>
      <c r="K72" s="14"/>
      <c r="L72" s="21"/>
      <c r="M72" s="21"/>
      <c r="N72" s="48"/>
      <c r="O72" s="14"/>
      <c r="P72" s="24"/>
      <c r="Q72" s="16"/>
      <c r="R72" s="14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 x14ac:dyDescent="0.25">
      <c r="B73" s="12"/>
      <c r="C73" s="13"/>
      <c r="D73" s="285"/>
      <c r="E73" s="9"/>
      <c r="F73" s="9"/>
      <c r="G73" s="25"/>
      <c r="H73" s="9"/>
      <c r="I73" s="13"/>
      <c r="J73" s="285"/>
      <c r="K73" s="14"/>
      <c r="L73" s="21"/>
      <c r="M73" s="21"/>
      <c r="N73" s="48"/>
      <c r="O73" s="14"/>
      <c r="P73" s="24"/>
      <c r="Q73" s="16"/>
      <c r="R73" s="14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 x14ac:dyDescent="0.25">
      <c r="B74" s="12"/>
      <c r="C74" s="13"/>
      <c r="D74" s="285"/>
      <c r="E74" s="9"/>
      <c r="F74" s="9"/>
      <c r="G74" s="25"/>
      <c r="H74" s="9"/>
      <c r="I74" s="13"/>
      <c r="J74" s="285"/>
      <c r="K74" s="14"/>
      <c r="L74" s="21"/>
      <c r="M74" s="21"/>
      <c r="N74" s="48"/>
      <c r="O74" s="14"/>
      <c r="P74" s="24"/>
      <c r="Q74" s="16"/>
      <c r="R74" s="14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 x14ac:dyDescent="0.25">
      <c r="B75" s="12"/>
      <c r="C75" s="13"/>
      <c r="D75" s="285"/>
      <c r="E75" s="9"/>
      <c r="F75" s="9"/>
      <c r="G75" s="25"/>
      <c r="H75" s="9"/>
      <c r="I75" s="13"/>
      <c r="J75" s="285"/>
      <c r="K75" s="14"/>
      <c r="L75" s="21"/>
      <c r="M75" s="21"/>
      <c r="N75" s="48"/>
      <c r="O75" s="14"/>
      <c r="P75" s="24"/>
      <c r="Q75" s="16"/>
      <c r="R75" s="14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 x14ac:dyDescent="0.25">
      <c r="B76" s="12"/>
      <c r="C76" s="13"/>
      <c r="D76" s="285"/>
      <c r="E76" s="9"/>
      <c r="F76" s="9"/>
      <c r="G76" s="25"/>
      <c r="H76" s="9"/>
      <c r="I76" s="13"/>
      <c r="J76" s="285"/>
      <c r="K76" s="14"/>
      <c r="L76" s="21"/>
      <c r="M76" s="21"/>
      <c r="N76" s="48"/>
      <c r="O76" s="14"/>
      <c r="P76" s="24"/>
      <c r="Q76" s="16"/>
      <c r="R76" s="14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 x14ac:dyDescent="0.25">
      <c r="B77" s="12"/>
      <c r="C77" s="13"/>
      <c r="D77" s="285"/>
      <c r="E77" s="9"/>
      <c r="F77" s="9"/>
      <c r="G77" s="25"/>
      <c r="H77" s="9"/>
      <c r="I77" s="13"/>
      <c r="J77" s="285"/>
      <c r="K77" s="14"/>
      <c r="L77" s="21"/>
      <c r="M77" s="21"/>
      <c r="N77" s="48"/>
      <c r="O77" s="14"/>
      <c r="P77" s="24"/>
      <c r="Q77" s="16"/>
      <c r="R77" s="14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 x14ac:dyDescent="0.25">
      <c r="B78" s="12"/>
      <c r="C78" s="13"/>
      <c r="D78" s="285"/>
      <c r="E78" s="9"/>
      <c r="F78" s="9"/>
      <c r="G78" s="25"/>
      <c r="H78" s="9"/>
      <c r="I78" s="13"/>
      <c r="J78" s="285"/>
      <c r="K78" s="14"/>
      <c r="L78" s="21"/>
      <c r="M78" s="21"/>
      <c r="N78" s="48"/>
      <c r="O78" s="14"/>
      <c r="P78" s="24"/>
      <c r="Q78" s="16"/>
      <c r="R78" s="14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 x14ac:dyDescent="0.25">
      <c r="B79" s="12"/>
      <c r="C79" s="13"/>
      <c r="D79" s="285"/>
      <c r="E79" s="9"/>
      <c r="F79" s="9"/>
      <c r="G79" s="25"/>
      <c r="H79" s="9"/>
      <c r="I79" s="13"/>
      <c r="J79" s="285"/>
      <c r="K79" s="14"/>
      <c r="L79" s="21"/>
      <c r="M79" s="21"/>
      <c r="N79" s="48"/>
      <c r="O79" s="14"/>
      <c r="P79" s="24"/>
      <c r="Q79" s="16"/>
      <c r="R79" s="14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 x14ac:dyDescent="0.25">
      <c r="B80" s="12"/>
      <c r="C80" s="13"/>
      <c r="D80" s="285"/>
      <c r="E80" s="9"/>
      <c r="F80" s="9"/>
      <c r="G80" s="25"/>
      <c r="H80" s="9"/>
      <c r="I80" s="13"/>
      <c r="J80" s="285"/>
      <c r="K80" s="14"/>
      <c r="L80" s="21"/>
      <c r="M80" s="21"/>
      <c r="N80" s="48"/>
      <c r="O80" s="14"/>
      <c r="P80" s="24"/>
      <c r="Q80" s="16"/>
      <c r="R80" s="14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5">
      <c r="B81" s="12"/>
      <c r="C81" s="13"/>
      <c r="D81" s="285"/>
      <c r="E81" s="9"/>
      <c r="F81" s="9"/>
      <c r="G81" s="25"/>
      <c r="H81" s="9"/>
      <c r="I81" s="13"/>
      <c r="J81" s="285"/>
      <c r="K81" s="14"/>
      <c r="L81" s="21"/>
      <c r="M81" s="21"/>
      <c r="N81" s="48"/>
      <c r="O81" s="14"/>
      <c r="P81" s="24"/>
      <c r="Q81" s="16"/>
      <c r="R81" s="14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5">
      <c r="B82" s="12"/>
      <c r="C82" s="13"/>
      <c r="D82" s="285"/>
      <c r="E82" s="9"/>
      <c r="F82" s="9"/>
      <c r="G82" s="25"/>
      <c r="H82" s="9"/>
      <c r="I82" s="13"/>
      <c r="J82" s="285"/>
      <c r="K82" s="14"/>
      <c r="L82" s="21"/>
      <c r="M82" s="21"/>
      <c r="N82" s="48"/>
      <c r="O82" s="14"/>
      <c r="P82" s="24"/>
      <c r="Q82" s="16"/>
      <c r="R82" s="14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5">
      <c r="B83" s="12"/>
      <c r="C83" s="13"/>
      <c r="D83" s="285"/>
      <c r="E83" s="9"/>
      <c r="F83" s="9"/>
      <c r="G83" s="25"/>
      <c r="H83" s="9"/>
      <c r="I83" s="13"/>
      <c r="J83" s="285"/>
      <c r="K83" s="14"/>
      <c r="L83" s="21"/>
      <c r="M83" s="21"/>
      <c r="N83" s="48"/>
      <c r="O83" s="14"/>
      <c r="P83" s="24"/>
      <c r="Q83" s="16"/>
      <c r="R83" s="14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5">
      <c r="B84" s="12"/>
      <c r="C84" s="13"/>
      <c r="D84" s="285"/>
      <c r="E84" s="9"/>
      <c r="F84" s="9"/>
      <c r="G84" s="25"/>
      <c r="H84" s="9"/>
      <c r="I84" s="13"/>
      <c r="J84" s="285"/>
      <c r="K84" s="14"/>
      <c r="L84" s="21"/>
      <c r="M84" s="21"/>
      <c r="N84" s="48"/>
      <c r="O84" s="14"/>
      <c r="P84" s="24"/>
      <c r="Q84" s="16"/>
      <c r="R84" s="14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5">
      <c r="B85" s="12"/>
      <c r="C85" s="13"/>
      <c r="D85" s="285"/>
      <c r="E85" s="9"/>
      <c r="F85" s="9"/>
      <c r="G85" s="25"/>
      <c r="H85" s="9"/>
      <c r="I85" s="13"/>
      <c r="J85" s="285"/>
      <c r="K85" s="14"/>
      <c r="L85" s="21"/>
      <c r="M85" s="21"/>
      <c r="N85" s="48"/>
      <c r="O85" s="14"/>
      <c r="P85" s="24"/>
      <c r="Q85" s="16"/>
      <c r="R85" s="14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5">
      <c r="B86" s="12"/>
      <c r="C86" s="13"/>
      <c r="D86" s="285"/>
      <c r="E86" s="9"/>
      <c r="F86" s="9"/>
      <c r="G86" s="25"/>
      <c r="H86" s="9"/>
      <c r="I86" s="13"/>
      <c r="J86" s="285"/>
      <c r="K86" s="14"/>
      <c r="L86" s="21"/>
      <c r="M86" s="21"/>
      <c r="N86" s="48"/>
      <c r="O86" s="14"/>
      <c r="P86" s="24"/>
      <c r="Q86" s="16"/>
      <c r="R86" s="14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5">
      <c r="B87" s="12"/>
      <c r="C87" s="13"/>
      <c r="D87" s="285"/>
      <c r="E87" s="9"/>
      <c r="F87" s="9"/>
      <c r="G87" s="25"/>
      <c r="H87" s="9"/>
      <c r="I87" s="13"/>
      <c r="J87" s="285"/>
      <c r="K87" s="14"/>
      <c r="L87" s="21"/>
      <c r="M87" s="21"/>
      <c r="N87" s="48"/>
      <c r="O87" s="14"/>
      <c r="P87" s="24"/>
      <c r="Q87" s="16"/>
      <c r="R87" s="14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5">
      <c r="B88" s="12"/>
      <c r="C88" s="13"/>
      <c r="D88" s="285"/>
      <c r="E88" s="9"/>
      <c r="F88" s="9"/>
      <c r="G88" s="25"/>
      <c r="H88" s="9"/>
      <c r="I88" s="13"/>
      <c r="J88" s="285"/>
      <c r="K88" s="14"/>
      <c r="L88" s="21"/>
      <c r="M88" s="21"/>
      <c r="N88" s="48"/>
      <c r="O88" s="14"/>
      <c r="P88" s="24"/>
      <c r="Q88" s="16"/>
      <c r="R88" s="14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5">
      <c r="B89" s="12"/>
      <c r="C89" s="13"/>
      <c r="D89" s="285"/>
      <c r="E89" s="9"/>
      <c r="F89" s="9"/>
      <c r="G89" s="25"/>
      <c r="H89" s="9"/>
      <c r="I89" s="13"/>
      <c r="J89" s="285"/>
      <c r="K89" s="14"/>
      <c r="L89" s="21"/>
      <c r="M89" s="21"/>
      <c r="N89" s="48"/>
      <c r="O89" s="14"/>
      <c r="P89" s="24"/>
      <c r="Q89" s="16"/>
      <c r="R89" s="14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5">
      <c r="B90" s="12"/>
      <c r="C90" s="13"/>
      <c r="D90" s="285"/>
      <c r="E90" s="9"/>
      <c r="F90" s="9"/>
      <c r="G90" s="25"/>
      <c r="H90" s="9"/>
      <c r="I90" s="13"/>
      <c r="J90" s="285"/>
      <c r="K90" s="14"/>
      <c r="L90" s="21"/>
      <c r="M90" s="21"/>
      <c r="N90" s="48"/>
      <c r="O90" s="14"/>
      <c r="P90" s="24"/>
      <c r="Q90" s="16"/>
      <c r="R90" s="14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5">
      <c r="B91" s="12"/>
      <c r="C91" s="13"/>
      <c r="D91" s="285"/>
      <c r="E91" s="9"/>
      <c r="F91" s="9"/>
      <c r="G91" s="25"/>
      <c r="H91" s="9"/>
      <c r="I91" s="13"/>
      <c r="J91" s="285"/>
      <c r="K91" s="14"/>
      <c r="L91" s="21"/>
      <c r="M91" s="21"/>
      <c r="N91" s="48"/>
      <c r="O91" s="14"/>
      <c r="P91" s="24"/>
      <c r="Q91" s="16"/>
      <c r="R91" s="14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5">
      <c r="B92" s="12"/>
      <c r="C92" s="13"/>
      <c r="D92" s="285"/>
      <c r="E92" s="9"/>
      <c r="F92" s="9"/>
      <c r="G92" s="25"/>
      <c r="H92" s="9"/>
      <c r="I92" s="13"/>
      <c r="J92" s="285"/>
      <c r="K92" s="14"/>
      <c r="L92" s="21"/>
      <c r="M92" s="21"/>
      <c r="N92" s="48"/>
      <c r="O92" s="14"/>
      <c r="P92" s="24"/>
      <c r="Q92" s="16"/>
      <c r="R92" s="14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5">
      <c r="B93" s="12"/>
      <c r="C93" s="13"/>
      <c r="D93" s="285"/>
      <c r="E93" s="9"/>
      <c r="F93" s="9"/>
      <c r="G93" s="25"/>
      <c r="H93" s="9"/>
      <c r="I93" s="13"/>
      <c r="J93" s="285"/>
      <c r="K93" s="14"/>
      <c r="L93" s="21"/>
      <c r="M93" s="21"/>
      <c r="N93" s="48"/>
      <c r="O93" s="14"/>
      <c r="P93" s="24"/>
      <c r="Q93" s="16"/>
      <c r="R93" s="14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5">
      <c r="B94" s="12"/>
      <c r="C94" s="13"/>
      <c r="D94" s="285"/>
      <c r="E94" s="9"/>
      <c r="F94" s="9"/>
      <c r="G94" s="25"/>
      <c r="H94" s="9"/>
      <c r="I94" s="13"/>
      <c r="J94" s="285"/>
      <c r="K94" s="14"/>
      <c r="L94" s="21"/>
      <c r="M94" s="21"/>
      <c r="N94" s="48"/>
      <c r="O94" s="14"/>
      <c r="P94" s="24"/>
      <c r="Q94" s="16"/>
      <c r="R94" s="14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5">
      <c r="B95" s="12"/>
      <c r="C95" s="13"/>
      <c r="D95" s="285"/>
      <c r="E95" s="9"/>
      <c r="F95" s="9"/>
      <c r="G95" s="25"/>
      <c r="H95" s="9"/>
      <c r="I95" s="13"/>
      <c r="J95" s="285"/>
      <c r="K95" s="14"/>
      <c r="L95" s="21"/>
      <c r="M95" s="21"/>
      <c r="N95" s="48"/>
      <c r="O95" s="14"/>
      <c r="P95" s="24"/>
      <c r="Q95" s="16"/>
      <c r="R95" s="14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5">
      <c r="B96" s="12"/>
      <c r="C96" s="13"/>
      <c r="D96" s="285"/>
      <c r="E96" s="9"/>
      <c r="F96" s="9"/>
      <c r="G96" s="25"/>
      <c r="H96" s="9"/>
      <c r="I96" s="13"/>
      <c r="J96" s="285"/>
      <c r="K96" s="14"/>
      <c r="L96" s="21"/>
      <c r="M96" s="21"/>
      <c r="N96" s="48"/>
      <c r="O96" s="14"/>
      <c r="P96" s="24"/>
      <c r="Q96" s="16"/>
      <c r="R96" s="14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2:28" x14ac:dyDescent="0.25">
      <c r="B97" s="12"/>
      <c r="C97" s="13"/>
      <c r="D97" s="285"/>
      <c r="E97" s="9"/>
      <c r="F97" s="9"/>
      <c r="G97" s="25"/>
      <c r="H97" s="9"/>
      <c r="I97" s="13"/>
      <c r="J97" s="285"/>
      <c r="K97" s="14"/>
      <c r="L97" s="21"/>
      <c r="M97" s="21"/>
      <c r="N97" s="48"/>
      <c r="O97" s="14"/>
      <c r="P97" s="24"/>
      <c r="Q97" s="16"/>
      <c r="R97" s="14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2:28" x14ac:dyDescent="0.25">
      <c r="B98" s="12"/>
      <c r="C98" s="13"/>
      <c r="D98" s="285"/>
      <c r="E98" s="9"/>
      <c r="F98" s="9"/>
      <c r="G98" s="25"/>
      <c r="H98" s="9"/>
      <c r="I98" s="13"/>
      <c r="J98" s="285"/>
      <c r="K98" s="14"/>
      <c r="L98" s="21"/>
      <c r="M98" s="21"/>
      <c r="N98" s="48"/>
      <c r="O98" s="14"/>
      <c r="P98" s="24"/>
      <c r="Q98" s="16"/>
      <c r="R98" s="14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2:28" x14ac:dyDescent="0.25">
      <c r="B99" s="12"/>
      <c r="C99" s="13"/>
      <c r="D99" s="285"/>
      <c r="E99" s="9"/>
      <c r="F99" s="9"/>
      <c r="G99" s="25"/>
      <c r="H99" s="9"/>
      <c r="I99" s="13"/>
      <c r="J99" s="285"/>
      <c r="K99" s="14"/>
      <c r="L99" s="21"/>
      <c r="M99" s="21"/>
      <c r="N99" s="48"/>
      <c r="O99" s="14"/>
      <c r="P99" s="24"/>
      <c r="Q99" s="16"/>
      <c r="R99" s="14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2:28" x14ac:dyDescent="0.25">
      <c r="B100" s="12"/>
      <c r="C100" s="13"/>
      <c r="D100" s="285"/>
      <c r="E100" s="9"/>
      <c r="F100" s="9"/>
      <c r="G100" s="25"/>
      <c r="H100" s="9"/>
      <c r="I100" s="13"/>
      <c r="J100" s="285"/>
      <c r="K100" s="14"/>
      <c r="L100" s="21"/>
      <c r="M100" s="21"/>
      <c r="N100" s="48"/>
      <c r="O100" s="14"/>
      <c r="P100" s="24"/>
      <c r="Q100" s="16"/>
      <c r="R100" s="14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2:28" x14ac:dyDescent="0.25">
      <c r="B101" s="12"/>
      <c r="C101" s="13"/>
      <c r="D101" s="285"/>
      <c r="E101" s="9"/>
      <c r="F101" s="9"/>
      <c r="G101" s="25"/>
      <c r="H101" s="9"/>
      <c r="I101" s="13"/>
      <c r="J101" s="285"/>
      <c r="K101" s="14"/>
      <c r="L101" s="21"/>
      <c r="M101" s="21"/>
      <c r="N101" s="48"/>
      <c r="O101" s="14"/>
      <c r="P101" s="24"/>
      <c r="Q101" s="16"/>
      <c r="R101" s="14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2:28" x14ac:dyDescent="0.25">
      <c r="B102" s="12"/>
      <c r="C102" s="13"/>
      <c r="D102" s="285"/>
      <c r="E102" s="9"/>
      <c r="F102" s="9"/>
      <c r="G102" s="25"/>
      <c r="H102" s="9"/>
      <c r="I102" s="13"/>
      <c r="J102" s="285"/>
      <c r="K102" s="14"/>
      <c r="L102" s="21"/>
      <c r="M102" s="21"/>
      <c r="N102" s="48"/>
      <c r="O102" s="14"/>
      <c r="P102" s="24"/>
      <c r="Q102" s="16"/>
      <c r="R102" s="14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2:28" x14ac:dyDescent="0.25">
      <c r="B103" s="12"/>
      <c r="C103" s="13"/>
      <c r="D103" s="285"/>
      <c r="E103" s="9"/>
      <c r="F103" s="9"/>
      <c r="G103" s="25"/>
      <c r="H103" s="9"/>
      <c r="I103" s="13"/>
      <c r="J103" s="285"/>
      <c r="K103" s="14"/>
      <c r="L103" s="21"/>
      <c r="M103" s="21"/>
      <c r="N103" s="48"/>
      <c r="O103" s="14"/>
      <c r="P103" s="24"/>
      <c r="Q103" s="16"/>
      <c r="R103" s="14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2:28" x14ac:dyDescent="0.25">
      <c r="B104" s="12"/>
      <c r="C104" s="13"/>
      <c r="D104" s="285"/>
      <c r="E104" s="9"/>
      <c r="F104" s="9"/>
      <c r="G104" s="25"/>
      <c r="H104" s="9"/>
      <c r="I104" s="13"/>
      <c r="J104" s="285"/>
      <c r="K104" s="14"/>
      <c r="L104" s="21"/>
      <c r="M104" s="21"/>
      <c r="N104" s="48"/>
      <c r="O104" s="14"/>
      <c r="P104" s="24"/>
      <c r="Q104" s="16"/>
      <c r="R104" s="14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2:28" x14ac:dyDescent="0.25">
      <c r="B105" s="12"/>
      <c r="C105" s="13"/>
      <c r="D105" s="285"/>
      <c r="E105" s="9"/>
      <c r="F105" s="9"/>
      <c r="G105" s="25"/>
      <c r="H105" s="9"/>
      <c r="I105" s="13"/>
      <c r="J105" s="285"/>
      <c r="K105" s="14"/>
      <c r="L105" s="21"/>
      <c r="M105" s="21"/>
      <c r="N105" s="48"/>
      <c r="O105" s="14"/>
      <c r="P105" s="24"/>
      <c r="Q105" s="16"/>
      <c r="R105" s="14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2:28" x14ac:dyDescent="0.25">
      <c r="B106" s="12"/>
      <c r="C106" s="13"/>
      <c r="D106" s="285"/>
      <c r="E106" s="9"/>
      <c r="F106" s="9"/>
      <c r="G106" s="25"/>
      <c r="H106" s="9"/>
      <c r="I106" s="13"/>
      <c r="J106" s="285"/>
      <c r="K106" s="14"/>
      <c r="L106" s="21"/>
      <c r="M106" s="21"/>
      <c r="N106" s="48"/>
      <c r="O106" s="14"/>
      <c r="P106" s="24"/>
      <c r="Q106" s="16"/>
      <c r="R106" s="14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2:28" x14ac:dyDescent="0.25">
      <c r="B107" s="12"/>
      <c r="C107" s="13"/>
      <c r="D107" s="285"/>
      <c r="E107" s="9"/>
      <c r="F107" s="9"/>
      <c r="G107" s="25"/>
      <c r="H107" s="9"/>
      <c r="I107" s="13"/>
      <c r="J107" s="285"/>
      <c r="K107" s="14"/>
      <c r="L107" s="21"/>
      <c r="M107" s="21"/>
      <c r="N107" s="48"/>
      <c r="O107" s="14"/>
      <c r="P107" s="24"/>
      <c r="Q107" s="16"/>
      <c r="R107" s="14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2:28" x14ac:dyDescent="0.25">
      <c r="B108" s="12"/>
      <c r="C108" s="13"/>
      <c r="D108" s="285"/>
      <c r="E108" s="9"/>
      <c r="F108" s="9"/>
      <c r="G108" s="25"/>
      <c r="H108" s="9"/>
      <c r="I108" s="13"/>
      <c r="J108" s="285"/>
      <c r="K108" s="14"/>
      <c r="L108" s="21"/>
      <c r="M108" s="21"/>
      <c r="N108" s="48"/>
      <c r="O108" s="14"/>
      <c r="P108" s="24"/>
      <c r="Q108" s="16"/>
      <c r="R108" s="14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2:28" x14ac:dyDescent="0.25">
      <c r="B109" s="12"/>
      <c r="C109" s="13"/>
      <c r="D109" s="285"/>
      <c r="E109" s="9"/>
      <c r="F109" s="9"/>
      <c r="G109" s="25"/>
      <c r="H109" s="9"/>
      <c r="I109" s="13"/>
      <c r="J109" s="285"/>
      <c r="K109" s="14"/>
      <c r="L109" s="21"/>
      <c r="M109" s="21"/>
      <c r="N109" s="48"/>
      <c r="O109" s="14"/>
      <c r="P109" s="24"/>
      <c r="Q109" s="16"/>
      <c r="R109" s="14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2:28" x14ac:dyDescent="0.25">
      <c r="B110" s="12"/>
      <c r="C110" s="13"/>
      <c r="D110" s="285"/>
      <c r="E110" s="9"/>
      <c r="F110" s="9"/>
      <c r="G110" s="25"/>
      <c r="H110" s="9"/>
      <c r="I110" s="13"/>
      <c r="J110" s="285"/>
      <c r="K110" s="14"/>
      <c r="L110" s="21"/>
      <c r="M110" s="21"/>
      <c r="N110" s="48"/>
      <c r="O110" s="14"/>
      <c r="P110" s="24"/>
      <c r="Q110" s="16"/>
      <c r="R110" s="14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2:28" x14ac:dyDescent="0.25">
      <c r="B111" s="12"/>
      <c r="C111" s="13"/>
      <c r="D111" s="285"/>
      <c r="E111" s="9"/>
      <c r="F111" s="9"/>
      <c r="G111" s="25"/>
      <c r="H111" s="9"/>
      <c r="I111" s="13"/>
      <c r="J111" s="285"/>
      <c r="K111" s="14"/>
      <c r="L111" s="21"/>
      <c r="M111" s="21"/>
      <c r="N111" s="48"/>
      <c r="O111" s="14"/>
      <c r="P111" s="24"/>
      <c r="Q111" s="16"/>
      <c r="R111" s="14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2:28" x14ac:dyDescent="0.25">
      <c r="B112" s="12"/>
      <c r="C112" s="13"/>
      <c r="D112" s="285"/>
      <c r="E112" s="9"/>
      <c r="F112" s="9"/>
      <c r="G112" s="25"/>
      <c r="H112" s="9"/>
      <c r="I112" s="13"/>
      <c r="J112" s="285"/>
      <c r="K112" s="14"/>
      <c r="L112" s="21"/>
      <c r="M112" s="21"/>
      <c r="N112" s="48"/>
      <c r="O112" s="14"/>
      <c r="P112" s="24"/>
      <c r="Q112" s="16"/>
      <c r="R112" s="14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2:28" x14ac:dyDescent="0.25">
      <c r="B113" s="12"/>
      <c r="C113" s="13"/>
      <c r="D113" s="285"/>
      <c r="E113" s="9"/>
      <c r="F113" s="9"/>
      <c r="G113" s="25"/>
      <c r="H113" s="9"/>
      <c r="I113" s="13"/>
      <c r="J113" s="285"/>
      <c r="K113" s="14"/>
      <c r="L113" s="21"/>
      <c r="M113" s="21"/>
      <c r="N113" s="48"/>
      <c r="O113" s="14"/>
      <c r="P113" s="24"/>
      <c r="Q113" s="16"/>
      <c r="R113" s="14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2:28" x14ac:dyDescent="0.25">
      <c r="B114" s="12"/>
      <c r="C114" s="13"/>
      <c r="D114" s="285"/>
      <c r="E114" s="9"/>
      <c r="F114" s="9"/>
      <c r="G114" s="25"/>
      <c r="H114" s="9"/>
      <c r="I114" s="13"/>
      <c r="J114" s="285"/>
      <c r="K114" s="14"/>
      <c r="L114" s="21"/>
      <c r="M114" s="21"/>
      <c r="N114" s="48"/>
      <c r="O114" s="14"/>
      <c r="P114" s="24"/>
      <c r="Q114" s="16"/>
      <c r="R114" s="14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2:28" x14ac:dyDescent="0.25">
      <c r="B115" s="12"/>
      <c r="C115" s="13"/>
      <c r="D115" s="285"/>
      <c r="E115" s="9"/>
      <c r="F115" s="9"/>
      <c r="G115" s="25"/>
      <c r="H115" s="9"/>
      <c r="I115" s="13"/>
      <c r="J115" s="285"/>
      <c r="K115" s="14"/>
      <c r="L115" s="21"/>
      <c r="M115" s="21"/>
      <c r="N115" s="48"/>
      <c r="O115" s="14"/>
      <c r="P115" s="24"/>
      <c r="Q115" s="16"/>
      <c r="R115" s="14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2:28" x14ac:dyDescent="0.25">
      <c r="B116" s="12"/>
      <c r="C116" s="13"/>
      <c r="D116" s="285"/>
      <c r="E116" s="9"/>
      <c r="F116" s="9"/>
      <c r="G116" s="25"/>
      <c r="H116" s="9"/>
      <c r="I116" s="13"/>
      <c r="J116" s="285"/>
      <c r="K116" s="14"/>
      <c r="L116" s="21"/>
      <c r="M116" s="21"/>
      <c r="N116" s="48"/>
      <c r="O116" s="14"/>
      <c r="P116" s="24"/>
      <c r="Q116" s="16"/>
      <c r="R116" s="14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2:28" x14ac:dyDescent="0.25">
      <c r="B117" s="12"/>
      <c r="C117" s="13"/>
      <c r="D117" s="285"/>
      <c r="E117" s="9"/>
      <c r="F117" s="9"/>
      <c r="G117" s="25"/>
      <c r="H117" s="9"/>
      <c r="I117" s="13"/>
      <c r="J117" s="285"/>
      <c r="K117" s="14"/>
      <c r="L117" s="21"/>
      <c r="M117" s="21"/>
      <c r="N117" s="48"/>
      <c r="O117" s="14"/>
      <c r="P117" s="24"/>
      <c r="Q117" s="16"/>
      <c r="R117" s="14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2:28" x14ac:dyDescent="0.25">
      <c r="B118" s="12"/>
      <c r="C118" s="13"/>
      <c r="D118" s="285"/>
      <c r="E118" s="9"/>
      <c r="F118" s="9"/>
      <c r="G118" s="25"/>
      <c r="H118" s="9"/>
      <c r="I118" s="13"/>
      <c r="J118" s="285"/>
      <c r="K118" s="14"/>
      <c r="L118" s="21"/>
      <c r="M118" s="21"/>
      <c r="N118" s="48"/>
      <c r="O118" s="14"/>
      <c r="P118" s="24"/>
      <c r="Q118" s="16"/>
      <c r="R118" s="14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2:28" x14ac:dyDescent="0.25">
      <c r="B119" s="12"/>
      <c r="C119" s="13"/>
      <c r="D119" s="285"/>
      <c r="E119" s="9"/>
      <c r="F119" s="9"/>
      <c r="G119" s="25"/>
      <c r="H119" s="9"/>
      <c r="I119" s="13"/>
      <c r="J119" s="285"/>
      <c r="K119" s="14"/>
      <c r="L119" s="21"/>
      <c r="M119" s="21"/>
      <c r="N119" s="48"/>
      <c r="O119" s="14"/>
      <c r="P119" s="24"/>
      <c r="Q119" s="16"/>
      <c r="R119" s="14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2:28" x14ac:dyDescent="0.25">
      <c r="B120" s="12"/>
      <c r="C120" s="13"/>
      <c r="D120" s="285"/>
      <c r="E120" s="9"/>
      <c r="F120" s="9"/>
      <c r="G120" s="25"/>
      <c r="H120" s="9"/>
      <c r="I120" s="13"/>
      <c r="J120" s="285"/>
      <c r="K120" s="14"/>
      <c r="L120" s="21"/>
      <c r="M120" s="21"/>
      <c r="N120" s="48"/>
      <c r="O120" s="14"/>
      <c r="P120" s="24"/>
      <c r="Q120" s="16"/>
      <c r="R120" s="14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2:28" x14ac:dyDescent="0.25">
      <c r="B121" s="12"/>
      <c r="C121" s="13"/>
      <c r="D121" s="285"/>
      <c r="E121" s="9"/>
      <c r="F121" s="9"/>
      <c r="G121" s="25"/>
      <c r="H121" s="9"/>
      <c r="I121" s="13"/>
      <c r="J121" s="285"/>
      <c r="K121" s="14"/>
      <c r="L121" s="21"/>
      <c r="M121" s="21"/>
      <c r="N121" s="48"/>
      <c r="O121" s="14"/>
      <c r="P121" s="24"/>
      <c r="Q121" s="16"/>
      <c r="R121" s="14"/>
      <c r="S121" s="2"/>
      <c r="T121" s="2"/>
      <c r="U121" s="2"/>
      <c r="V121" s="2"/>
      <c r="W121" s="2"/>
      <c r="X121" s="2"/>
      <c r="Y121" s="2"/>
      <c r="Z121" s="2"/>
      <c r="AA121" s="2"/>
      <c r="AB121" s="2"/>
    </row>
  </sheetData>
  <phoneticPr fontId="6" type="noConversion"/>
  <printOptions gridLines="1"/>
  <pageMargins left="0.74791666666666667" right="0.74791666666666667" top="0.98402777777777783" bottom="0.98402777777777783" header="0.51180555555555562" footer="0.51180555555555562"/>
  <pageSetup paperSize="9" scale="50" firstPageNumber="0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125" zoomScaleNormal="125" zoomScalePageLayoutView="125" workbookViewId="0" xr3:uid="{51F8DEE0-4D01-5F28-A812-FC0BD7CAC4A5}">
      <selection activeCell="A18" sqref="A18"/>
    </sheetView>
  </sheetViews>
  <sheetFormatPr defaultColWidth="11.4609375" defaultRowHeight="18.75" x14ac:dyDescent="0.25"/>
  <cols>
    <col min="1" max="1" width="11.4609375" style="12" customWidth="1"/>
    <col min="2" max="2" width="8.359375" style="12" customWidth="1"/>
    <col min="3" max="3" width="28.453125" style="13" customWidth="1"/>
    <col min="4" max="4" width="11.59375" style="30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14" customWidth="1"/>
    <col min="19" max="16384" width="11.4609375" style="1"/>
  </cols>
  <sheetData>
    <row r="1" spans="1:25" ht="26.1" customHeight="1" x14ac:dyDescent="0.25">
      <c r="A1" s="379"/>
      <c r="B1" s="380" t="s">
        <v>358</v>
      </c>
      <c r="C1" s="381"/>
      <c r="D1" s="344"/>
      <c r="E1" s="345"/>
      <c r="F1" s="345"/>
      <c r="G1" s="346"/>
      <c r="H1" s="345"/>
      <c r="I1" s="343"/>
      <c r="J1" s="345"/>
      <c r="K1" s="382"/>
      <c r="L1" s="383"/>
      <c r="M1" s="383"/>
      <c r="N1" s="384"/>
      <c r="O1" s="364"/>
      <c r="P1" s="225"/>
      <c r="Q1" s="231"/>
      <c r="R1" s="364"/>
      <c r="S1" s="385"/>
      <c r="T1" s="385"/>
      <c r="U1" s="385"/>
      <c r="V1" s="385"/>
      <c r="W1" s="385"/>
      <c r="X1" s="385"/>
    </row>
    <row r="2" spans="1:25" x14ac:dyDescent="0.25">
      <c r="A2" s="342"/>
      <c r="B2" s="342"/>
      <c r="C2" s="343"/>
      <c r="D2" s="344"/>
      <c r="E2" s="345"/>
      <c r="F2" s="345"/>
      <c r="G2" s="346"/>
      <c r="H2" s="345"/>
      <c r="I2" s="343"/>
      <c r="J2" s="345"/>
      <c r="K2" s="382"/>
      <c r="L2" s="342"/>
      <c r="M2" s="342"/>
      <c r="N2" s="384"/>
      <c r="O2" s="364"/>
      <c r="P2" s="225"/>
      <c r="Q2" s="231"/>
      <c r="R2" s="364"/>
      <c r="S2" s="385"/>
      <c r="T2" s="385"/>
      <c r="U2" s="385"/>
      <c r="V2" s="385"/>
      <c r="W2" s="385"/>
      <c r="X2" s="385"/>
    </row>
    <row r="3" spans="1:25" x14ac:dyDescent="0.25">
      <c r="A3" s="349"/>
      <c r="B3" s="349"/>
      <c r="C3" s="225"/>
      <c r="D3" s="243"/>
      <c r="E3" s="243"/>
      <c r="F3" s="243"/>
      <c r="G3" s="244"/>
      <c r="H3" s="243"/>
      <c r="I3" s="225" t="s">
        <v>0</v>
      </c>
      <c r="J3" s="243"/>
      <c r="K3" s="364"/>
      <c r="L3" s="386"/>
      <c r="M3" s="386"/>
      <c r="N3" s="387"/>
      <c r="O3" s="364"/>
      <c r="P3" s="225"/>
      <c r="Q3" s="231"/>
      <c r="R3" s="365"/>
      <c r="S3" s="364"/>
      <c r="T3" s="364"/>
      <c r="U3" s="364"/>
      <c r="V3" s="364" t="s">
        <v>304</v>
      </c>
      <c r="W3" s="364"/>
      <c r="X3" s="364"/>
      <c r="Y3" s="14"/>
    </row>
    <row r="4" spans="1:25" s="57" customFormat="1" ht="20.100000000000001" customHeight="1" x14ac:dyDescent="0.2">
      <c r="A4" s="349"/>
      <c r="B4" s="349"/>
      <c r="C4" s="388" t="s">
        <v>362</v>
      </c>
      <c r="D4" s="243"/>
      <c r="E4" s="243"/>
      <c r="F4" s="243"/>
      <c r="G4" s="244"/>
      <c r="H4" s="243"/>
      <c r="I4" s="225"/>
      <c r="J4" s="243"/>
      <c r="K4" s="364"/>
      <c r="L4" s="386"/>
      <c r="M4" s="386"/>
      <c r="N4" s="387"/>
      <c r="O4" s="364"/>
      <c r="P4" s="225" t="s">
        <v>100</v>
      </c>
      <c r="Q4" s="231"/>
      <c r="R4" s="365"/>
      <c r="S4" s="364"/>
      <c r="T4" s="364"/>
      <c r="U4" s="364"/>
      <c r="V4" s="364" t="s">
        <v>310</v>
      </c>
      <c r="W4" s="364"/>
      <c r="X4" s="364"/>
      <c r="Y4" s="14"/>
    </row>
    <row r="5" spans="1:25" s="56" customFormat="1" ht="20.100000000000001" customHeight="1" thickBot="1" x14ac:dyDescent="0.25">
      <c r="A5" s="389" t="s">
        <v>1</v>
      </c>
      <c r="B5" s="389"/>
      <c r="C5" s="389" t="s">
        <v>3</v>
      </c>
      <c r="D5" s="390" t="s">
        <v>2</v>
      </c>
      <c r="E5" s="391" t="s">
        <v>33</v>
      </c>
      <c r="F5" s="391" t="s">
        <v>34</v>
      </c>
      <c r="G5" s="392" t="s">
        <v>32</v>
      </c>
      <c r="H5" s="390"/>
      <c r="I5" s="389" t="s">
        <v>3</v>
      </c>
      <c r="J5" s="390" t="s">
        <v>2</v>
      </c>
      <c r="K5" s="225"/>
      <c r="L5" s="393" t="s">
        <v>33</v>
      </c>
      <c r="M5" s="393" t="s">
        <v>34</v>
      </c>
      <c r="N5" s="394" t="s">
        <v>32</v>
      </c>
      <c r="O5" s="225"/>
      <c r="P5" s="225" t="s">
        <v>2</v>
      </c>
      <c r="Q5" s="225" t="s">
        <v>136</v>
      </c>
      <c r="R5" s="373" t="s">
        <v>101</v>
      </c>
      <c r="S5" s="225"/>
      <c r="T5" s="225"/>
      <c r="U5" s="225"/>
      <c r="V5" s="364"/>
      <c r="W5" s="225"/>
      <c r="X5" s="225"/>
      <c r="Y5" s="13"/>
    </row>
    <row r="6" spans="1:25" s="56" customFormat="1" ht="20.100000000000001" customHeight="1" x14ac:dyDescent="0.2">
      <c r="A6" s="342" t="s">
        <v>52</v>
      </c>
      <c r="B6" s="352"/>
      <c r="C6" s="225"/>
      <c r="D6" s="243"/>
      <c r="E6" s="243"/>
      <c r="F6" s="243"/>
      <c r="G6" s="244"/>
      <c r="H6" s="345" t="s">
        <v>125</v>
      </c>
      <c r="I6" s="225"/>
      <c r="J6" s="243"/>
      <c r="K6" s="225"/>
      <c r="L6" s="349"/>
      <c r="M6" s="349"/>
      <c r="N6" s="350"/>
      <c r="O6" s="225"/>
      <c r="P6" s="349"/>
      <c r="Q6" s="349"/>
      <c r="R6" s="231" t="e">
        <f>((Q6/P6)*100)-F6</f>
        <v>#DIV/0!</v>
      </c>
      <c r="S6" s="225"/>
      <c r="T6" s="225"/>
      <c r="U6" s="225"/>
      <c r="V6" s="225"/>
      <c r="W6" s="225"/>
      <c r="X6" s="225"/>
      <c r="Y6" s="13"/>
    </row>
    <row r="7" spans="1:25" s="56" customFormat="1" ht="20.100000000000001" customHeight="1" x14ac:dyDescent="0.2">
      <c r="A7" s="342" t="s">
        <v>133</v>
      </c>
      <c r="B7" s="349"/>
      <c r="C7" s="225"/>
      <c r="D7" s="243"/>
      <c r="E7" s="243"/>
      <c r="F7" s="243"/>
      <c r="G7" s="244"/>
      <c r="H7" s="345" t="s">
        <v>125</v>
      </c>
      <c r="I7" s="225"/>
      <c r="J7" s="243"/>
      <c r="K7" s="225"/>
      <c r="L7" s="349"/>
      <c r="M7" s="349"/>
      <c r="N7" s="350"/>
      <c r="O7" s="225"/>
      <c r="P7" s="349"/>
      <c r="Q7" s="349"/>
      <c r="R7" s="231" t="e">
        <f>((Q7/P7)*100)-F7</f>
        <v>#DIV/0!</v>
      </c>
      <c r="S7" s="225"/>
      <c r="T7" s="225"/>
      <c r="U7" s="225"/>
      <c r="V7" s="225"/>
      <c r="W7" s="225"/>
      <c r="X7" s="225"/>
      <c r="Y7" s="13"/>
    </row>
    <row r="8" spans="1:25" s="56" customFormat="1" ht="20.100000000000001" customHeight="1" x14ac:dyDescent="0.2">
      <c r="A8" s="342" t="s">
        <v>132</v>
      </c>
      <c r="B8" s="342"/>
      <c r="C8" s="225"/>
      <c r="D8" s="243"/>
      <c r="E8" s="243"/>
      <c r="F8" s="243"/>
      <c r="G8" s="244"/>
      <c r="H8" s="345" t="s">
        <v>125</v>
      </c>
      <c r="I8" s="225"/>
      <c r="J8" s="243"/>
      <c r="K8" s="225"/>
      <c r="L8" s="349"/>
      <c r="M8" s="349"/>
      <c r="N8" s="350"/>
      <c r="O8" s="225"/>
      <c r="P8" s="349"/>
      <c r="Q8" s="349"/>
      <c r="R8" s="231" t="e">
        <f>((Q8/P8)*100)-F8</f>
        <v>#DIV/0!</v>
      </c>
      <c r="S8" s="225"/>
      <c r="T8" s="225"/>
      <c r="U8" s="225"/>
      <c r="V8" s="225"/>
      <c r="W8" s="225"/>
      <c r="X8" s="225"/>
      <c r="Y8" s="13"/>
    </row>
    <row r="9" spans="1:25" s="56" customFormat="1" ht="20.100000000000001" customHeight="1" x14ac:dyDescent="0.2">
      <c r="A9" s="342" t="s">
        <v>134</v>
      </c>
      <c r="B9" s="349"/>
      <c r="C9" s="225"/>
      <c r="D9" s="395"/>
      <c r="E9" s="349"/>
      <c r="F9" s="349"/>
      <c r="G9" s="244"/>
      <c r="H9" s="345" t="s">
        <v>125</v>
      </c>
      <c r="I9" s="225"/>
      <c r="J9" s="395"/>
      <c r="K9" s="225"/>
      <c r="L9" s="349"/>
      <c r="M9" s="349"/>
      <c r="N9" s="350"/>
      <c r="O9" s="225"/>
      <c r="P9" s="349"/>
      <c r="Q9" s="349"/>
      <c r="R9" s="231" t="e">
        <f>((Q9/P9)*100)-F9</f>
        <v>#DIV/0!</v>
      </c>
      <c r="S9" s="225"/>
      <c r="T9" s="225"/>
      <c r="U9" s="225"/>
      <c r="V9" s="225"/>
      <c r="W9" s="225"/>
      <c r="X9" s="225"/>
      <c r="Y9" s="13"/>
    </row>
    <row r="10" spans="1:25" s="57" customFormat="1" ht="20.100000000000001" customHeight="1" x14ac:dyDescent="0.2">
      <c r="A10" s="342"/>
      <c r="B10" s="349"/>
      <c r="C10" s="225"/>
      <c r="D10" s="225"/>
      <c r="E10" s="225"/>
      <c r="F10" s="225"/>
      <c r="G10" s="349"/>
      <c r="H10" s="345"/>
      <c r="I10" s="225"/>
      <c r="J10" s="225"/>
      <c r="K10" s="396"/>
      <c r="L10" s="397"/>
      <c r="M10" s="397"/>
      <c r="N10" s="398"/>
      <c r="O10" s="225"/>
      <c r="P10" s="349"/>
      <c r="Q10" s="349"/>
      <c r="R10" s="231" t="e">
        <f>((Q10/P10)*100)-F10</f>
        <v>#DIV/0!</v>
      </c>
      <c r="S10" s="225"/>
      <c r="T10" s="225"/>
      <c r="U10" s="225"/>
      <c r="V10" s="225"/>
      <c r="W10" s="225"/>
      <c r="X10" s="225"/>
      <c r="Y10" s="13"/>
    </row>
    <row r="11" spans="1:25" s="57" customFormat="1" ht="20.100000000000001" customHeight="1" x14ac:dyDescent="0.2">
      <c r="A11" s="349"/>
      <c r="B11" s="349"/>
      <c r="C11" s="396"/>
      <c r="D11" s="377"/>
      <c r="E11" s="377"/>
      <c r="F11" s="377"/>
      <c r="G11" s="378"/>
      <c r="H11" s="377"/>
      <c r="I11" s="396"/>
      <c r="J11" s="377"/>
      <c r="K11" s="396"/>
      <c r="L11" s="397"/>
      <c r="M11" s="397"/>
      <c r="N11" s="398"/>
      <c r="O11" s="225"/>
      <c r="P11" s="349"/>
      <c r="Q11" s="349"/>
      <c r="R11" s="225"/>
      <c r="S11" s="225"/>
      <c r="T11" s="225"/>
      <c r="U11" s="225"/>
      <c r="V11" s="225"/>
      <c r="W11" s="225"/>
      <c r="X11" s="225"/>
      <c r="Y11" s="15"/>
    </row>
    <row r="12" spans="1:25" s="57" customFormat="1" ht="20.100000000000001" customHeight="1" x14ac:dyDescent="0.2">
      <c r="A12" s="349"/>
      <c r="B12" s="349"/>
      <c r="C12" s="388" t="s">
        <v>363</v>
      </c>
      <c r="D12" s="243"/>
      <c r="E12" s="243"/>
      <c r="F12" s="243"/>
      <c r="G12" s="244"/>
      <c r="H12" s="243"/>
      <c r="I12" s="225"/>
      <c r="J12" s="243"/>
      <c r="K12" s="225"/>
      <c r="L12" s="349"/>
      <c r="M12" s="349"/>
      <c r="N12" s="350"/>
      <c r="O12" s="364"/>
      <c r="P12" s="225">
        <v>3</v>
      </c>
      <c r="Q12" s="231"/>
      <c r="R12" s="365"/>
      <c r="S12" s="225"/>
      <c r="T12" s="225"/>
      <c r="U12" s="225"/>
      <c r="V12" s="225"/>
      <c r="W12" s="225"/>
      <c r="X12" s="225"/>
      <c r="Y12" s="13"/>
    </row>
    <row r="13" spans="1:25" s="57" customFormat="1" thickBot="1" x14ac:dyDescent="0.25">
      <c r="A13" s="389" t="s">
        <v>1</v>
      </c>
      <c r="B13" s="389"/>
      <c r="C13" s="389" t="s">
        <v>3</v>
      </c>
      <c r="D13" s="390" t="s">
        <v>2</v>
      </c>
      <c r="E13" s="391" t="s">
        <v>33</v>
      </c>
      <c r="F13" s="391" t="s">
        <v>34</v>
      </c>
      <c r="G13" s="392" t="s">
        <v>32</v>
      </c>
      <c r="H13" s="390"/>
      <c r="I13" s="389" t="s">
        <v>3</v>
      </c>
      <c r="J13" s="390" t="s">
        <v>2</v>
      </c>
      <c r="K13" s="225"/>
      <c r="L13" s="393" t="s">
        <v>33</v>
      </c>
      <c r="M13" s="393" t="s">
        <v>34</v>
      </c>
      <c r="N13" s="394" t="s">
        <v>32</v>
      </c>
      <c r="O13" s="225"/>
      <c r="P13" s="225" t="s">
        <v>2</v>
      </c>
      <c r="Q13" s="225" t="s">
        <v>136</v>
      </c>
      <c r="R13" s="373" t="s">
        <v>101</v>
      </c>
      <c r="S13" s="225"/>
      <c r="T13" s="225"/>
      <c r="U13" s="225"/>
      <c r="V13" s="225"/>
      <c r="W13" s="225"/>
      <c r="X13" s="225"/>
      <c r="Y13" s="13"/>
    </row>
    <row r="14" spans="1:25" s="57" customFormat="1" ht="18" x14ac:dyDescent="0.2">
      <c r="A14" s="342" t="s">
        <v>52</v>
      </c>
      <c r="B14" s="352"/>
      <c r="C14" s="225"/>
      <c r="D14" s="243"/>
      <c r="E14" s="243"/>
      <c r="F14" s="243"/>
      <c r="G14" s="244"/>
      <c r="H14" s="345" t="s">
        <v>125</v>
      </c>
      <c r="I14" s="225"/>
      <c r="J14" s="243"/>
      <c r="K14" s="225"/>
      <c r="L14" s="349"/>
      <c r="M14" s="349"/>
      <c r="N14" s="350"/>
      <c r="O14" s="225"/>
      <c r="P14" s="349"/>
      <c r="Q14" s="349"/>
      <c r="R14" s="231" t="e">
        <f>((Q14/P14)*100)-F14</f>
        <v>#DIV/0!</v>
      </c>
      <c r="S14" s="364"/>
      <c r="T14" s="364"/>
      <c r="U14" s="364"/>
      <c r="V14" s="364"/>
      <c r="W14" s="364"/>
      <c r="X14" s="364"/>
      <c r="Y14" s="14"/>
    </row>
    <row r="15" spans="1:25" s="57" customFormat="1" ht="18" x14ac:dyDescent="0.2">
      <c r="A15" s="342" t="s">
        <v>133</v>
      </c>
      <c r="B15" s="349"/>
      <c r="C15" s="225"/>
      <c r="D15" s="243"/>
      <c r="E15" s="243"/>
      <c r="F15" s="243"/>
      <c r="G15" s="244"/>
      <c r="H15" s="345" t="s">
        <v>125</v>
      </c>
      <c r="I15" s="225"/>
      <c r="J15" s="243"/>
      <c r="K15" s="225"/>
      <c r="L15" s="349"/>
      <c r="M15" s="349"/>
      <c r="N15" s="399"/>
      <c r="O15" s="225"/>
      <c r="P15" s="349"/>
      <c r="Q15" s="349"/>
      <c r="R15" s="231" t="e">
        <f>((Q15/P15)*100)-F15</f>
        <v>#DIV/0!</v>
      </c>
      <c r="S15" s="364"/>
      <c r="T15" s="364"/>
      <c r="U15" s="364"/>
      <c r="V15" s="364"/>
      <c r="W15" s="364"/>
      <c r="X15" s="364"/>
      <c r="Y15" s="14"/>
    </row>
    <row r="16" spans="1:25" s="57" customFormat="1" ht="18" x14ac:dyDescent="0.2">
      <c r="A16" s="342" t="s">
        <v>132</v>
      </c>
      <c r="B16" s="342"/>
      <c r="C16" s="225"/>
      <c r="D16" s="243"/>
      <c r="E16" s="243"/>
      <c r="F16" s="243"/>
      <c r="G16" s="244"/>
      <c r="H16" s="345" t="s">
        <v>125</v>
      </c>
      <c r="I16" s="225"/>
      <c r="J16" s="243"/>
      <c r="K16" s="225"/>
      <c r="L16" s="349"/>
      <c r="M16" s="349"/>
      <c r="N16" s="350"/>
      <c r="O16" s="225"/>
      <c r="P16" s="349"/>
      <c r="Q16" s="349"/>
      <c r="R16" s="231" t="e">
        <f>((Q16/P16)*100)-F16</f>
        <v>#DIV/0!</v>
      </c>
      <c r="S16" s="364"/>
      <c r="T16" s="225"/>
      <c r="U16" s="364"/>
      <c r="V16" s="364"/>
      <c r="W16" s="364"/>
      <c r="X16" s="364"/>
      <c r="Y16" s="14"/>
    </row>
    <row r="17" spans="1:25" s="57" customFormat="1" ht="18" x14ac:dyDescent="0.2">
      <c r="A17" s="342" t="s">
        <v>134</v>
      </c>
      <c r="B17" s="349"/>
      <c r="C17" s="225"/>
      <c r="D17" s="395"/>
      <c r="E17" s="225"/>
      <c r="F17" s="225"/>
      <c r="G17" s="349"/>
      <c r="H17" s="345" t="s">
        <v>125</v>
      </c>
      <c r="I17" s="225"/>
      <c r="J17" s="395"/>
      <c r="K17" s="225"/>
      <c r="L17" s="349"/>
      <c r="M17" s="349"/>
      <c r="N17" s="350"/>
      <c r="O17" s="225"/>
      <c r="P17" s="349"/>
      <c r="Q17" s="349"/>
      <c r="R17" s="231" t="e">
        <f>((Q17/P17)*100)-F17</f>
        <v>#DIV/0!</v>
      </c>
      <c r="S17" s="364"/>
      <c r="T17" s="364"/>
      <c r="U17" s="364"/>
      <c r="V17" s="364"/>
      <c r="W17" s="364"/>
      <c r="X17" s="364"/>
      <c r="Y17" s="14"/>
    </row>
    <row r="18" spans="1:25" ht="20.100000000000001" customHeight="1" x14ac:dyDescent="0.25">
      <c r="A18" s="342"/>
      <c r="B18" s="349"/>
      <c r="C18" s="225"/>
      <c r="D18" s="225"/>
      <c r="E18" s="225"/>
      <c r="F18" s="225"/>
      <c r="G18" s="349"/>
      <c r="H18" s="345"/>
      <c r="I18" s="225"/>
      <c r="J18" s="225"/>
      <c r="K18" s="396"/>
      <c r="L18" s="397"/>
      <c r="M18" s="397"/>
      <c r="N18" s="398"/>
      <c r="O18" s="225"/>
      <c r="P18" s="349"/>
      <c r="Q18" s="349"/>
      <c r="R18" s="231"/>
      <c r="S18" s="364"/>
      <c r="T18" s="364"/>
      <c r="U18" s="364"/>
      <c r="V18" s="364"/>
      <c r="W18" s="364"/>
      <c r="X18" s="364"/>
      <c r="Y18" s="14"/>
    </row>
    <row r="19" spans="1:25" ht="20.100000000000001" customHeight="1" x14ac:dyDescent="0.25">
      <c r="A19" s="19"/>
      <c r="B19" s="19"/>
      <c r="C19" s="56" t="s">
        <v>328</v>
      </c>
      <c r="D19" s="27"/>
      <c r="E19" s="27"/>
      <c r="F19" s="27"/>
      <c r="G19" s="55"/>
      <c r="H19" s="27"/>
      <c r="I19" s="56"/>
      <c r="J19" s="27"/>
      <c r="K19" s="57"/>
      <c r="L19" s="58"/>
      <c r="M19" s="58"/>
      <c r="N19" s="59"/>
      <c r="R19" s="32"/>
    </row>
    <row r="20" spans="1:25" ht="20.100000000000001" customHeight="1" x14ac:dyDescent="0.25">
      <c r="A20" s="19"/>
      <c r="B20" s="19"/>
      <c r="C20" s="56"/>
      <c r="D20" s="27"/>
      <c r="E20" s="27"/>
      <c r="F20" s="27"/>
      <c r="G20" s="55"/>
      <c r="H20" s="27"/>
      <c r="I20" s="56"/>
      <c r="J20" s="27"/>
      <c r="K20" s="57"/>
      <c r="L20" s="58"/>
      <c r="M20" s="58"/>
      <c r="N20" s="59"/>
      <c r="R20" s="32"/>
    </row>
    <row r="21" spans="1:25" s="4" customFormat="1" ht="20.100000000000001" customHeight="1" x14ac:dyDescent="0.2">
      <c r="A21" s="19"/>
      <c r="B21" s="19"/>
      <c r="C21" s="224" t="s">
        <v>368</v>
      </c>
      <c r="D21" s="27"/>
      <c r="E21" s="27"/>
      <c r="F21" s="27"/>
      <c r="G21" s="55"/>
      <c r="H21" s="27"/>
      <c r="I21" s="56"/>
      <c r="J21" s="27"/>
      <c r="K21" s="57"/>
      <c r="L21" s="58"/>
      <c r="M21" s="58"/>
      <c r="N21" s="59"/>
      <c r="O21" s="14"/>
      <c r="P21" s="24"/>
      <c r="Q21" s="16"/>
      <c r="R21" s="14"/>
    </row>
    <row r="22" spans="1:25" ht="20.100000000000001" customHeight="1" x14ac:dyDescent="0.25">
      <c r="A22" s="19"/>
      <c r="B22" s="19"/>
      <c r="C22" s="19"/>
      <c r="D22" s="27"/>
      <c r="E22" s="27"/>
      <c r="F22" s="27"/>
      <c r="G22" s="55"/>
      <c r="H22" s="27"/>
      <c r="I22" s="19"/>
      <c r="J22" s="27"/>
      <c r="K22" s="56"/>
      <c r="L22" s="19"/>
      <c r="M22" s="19"/>
      <c r="N22" s="61"/>
      <c r="O22" s="13"/>
      <c r="P22" s="13"/>
      <c r="Q22" s="13"/>
      <c r="R22" s="13"/>
    </row>
    <row r="23" spans="1:25" ht="20.100000000000001" customHeight="1" x14ac:dyDescent="0.25">
      <c r="A23" s="19"/>
      <c r="B23" s="19"/>
      <c r="C23" s="52"/>
      <c r="D23" s="112"/>
      <c r="E23" s="112"/>
      <c r="F23" s="112"/>
      <c r="G23" s="126"/>
      <c r="H23" s="27"/>
      <c r="I23" s="133"/>
      <c r="J23" s="132"/>
      <c r="K23" s="56"/>
      <c r="L23" s="19"/>
      <c r="M23" s="19"/>
      <c r="N23" s="61"/>
      <c r="O23" s="13"/>
      <c r="P23" s="13"/>
      <c r="Q23" s="13"/>
      <c r="R23" s="32"/>
    </row>
    <row r="24" spans="1:25" ht="20.100000000000001" customHeight="1" x14ac:dyDescent="0.25">
      <c r="A24" s="19"/>
      <c r="B24" s="19"/>
      <c r="C24" s="27"/>
      <c r="D24" s="112"/>
      <c r="E24" s="27"/>
      <c r="F24" s="27"/>
      <c r="G24" s="55"/>
      <c r="H24" s="27"/>
      <c r="I24" s="56"/>
      <c r="J24" s="112"/>
      <c r="K24" s="56"/>
      <c r="L24" s="19"/>
      <c r="M24" s="19"/>
      <c r="N24" s="61"/>
      <c r="O24" s="13"/>
      <c r="P24" s="15"/>
      <c r="Q24" s="13"/>
      <c r="R24" s="32"/>
    </row>
    <row r="25" spans="1:25" ht="20.100000000000001" customHeight="1" x14ac:dyDescent="0.25">
      <c r="A25" s="19"/>
      <c r="B25" s="19"/>
      <c r="C25" s="52"/>
      <c r="D25" s="112"/>
      <c r="E25" s="27"/>
      <c r="F25" s="27"/>
      <c r="G25" s="55"/>
      <c r="H25" s="27"/>
      <c r="I25" s="52"/>
      <c r="J25" s="112"/>
      <c r="K25" s="56"/>
      <c r="L25" s="19"/>
      <c r="M25" s="19"/>
      <c r="N25" s="61"/>
      <c r="O25" s="13"/>
      <c r="P25" s="13"/>
      <c r="Q25" s="13"/>
      <c r="R25" s="32"/>
    </row>
    <row r="26" spans="1:25" ht="20.100000000000001" customHeight="1" x14ac:dyDescent="0.25">
      <c r="A26" s="19"/>
      <c r="B26" s="19"/>
      <c r="C26" s="52"/>
      <c r="D26" s="112"/>
      <c r="E26" s="27"/>
      <c r="F26" s="27"/>
      <c r="G26" s="55"/>
      <c r="H26" s="27"/>
      <c r="I26" s="52"/>
      <c r="J26" s="112"/>
      <c r="K26" s="56"/>
      <c r="L26" s="19"/>
      <c r="M26" s="19"/>
      <c r="N26" s="61"/>
      <c r="O26" s="13"/>
      <c r="P26" s="13"/>
      <c r="Q26" s="13"/>
      <c r="R26" s="32"/>
    </row>
    <row r="27" spans="1:25" ht="20.100000000000001" customHeight="1" x14ac:dyDescent="0.25">
      <c r="B27" s="64"/>
      <c r="C27" s="52"/>
      <c r="D27" s="34"/>
      <c r="E27" s="27"/>
      <c r="F27" s="27"/>
      <c r="G27" s="55"/>
      <c r="H27" s="27"/>
      <c r="I27" s="56"/>
      <c r="J27" s="27"/>
      <c r="K27" s="57"/>
      <c r="L27" s="19"/>
      <c r="M27" s="19"/>
      <c r="N27" s="61"/>
      <c r="P27" s="13"/>
      <c r="Q27" s="13"/>
      <c r="R27" s="32"/>
    </row>
    <row r="28" spans="1:25" ht="20.100000000000001" customHeight="1" x14ac:dyDescent="0.25">
      <c r="B28" s="19"/>
      <c r="C28" s="56"/>
      <c r="D28" s="53"/>
      <c r="E28" s="27"/>
      <c r="F28" s="27"/>
      <c r="G28" s="55"/>
      <c r="H28" s="27"/>
      <c r="I28" s="56"/>
      <c r="J28" s="27"/>
      <c r="K28" s="57"/>
      <c r="L28" s="58"/>
      <c r="M28" s="58"/>
      <c r="N28" s="59"/>
      <c r="R28" s="32"/>
    </row>
    <row r="29" spans="1:25" ht="20.100000000000001" customHeight="1" x14ac:dyDescent="0.25">
      <c r="A29" s="113"/>
      <c r="B29" s="115"/>
      <c r="C29" s="96"/>
      <c r="D29" s="53"/>
      <c r="E29" s="27"/>
      <c r="F29" s="27"/>
      <c r="G29" s="55"/>
      <c r="H29" s="27"/>
      <c r="I29" s="56"/>
      <c r="J29" s="27"/>
      <c r="K29" s="57"/>
      <c r="L29" s="58"/>
      <c r="M29" s="58"/>
      <c r="N29" s="59"/>
      <c r="R29" s="32"/>
    </row>
    <row r="30" spans="1:25" s="65" customFormat="1" x14ac:dyDescent="0.25">
      <c r="A30" s="114"/>
      <c r="B30" s="115"/>
      <c r="C30" s="116"/>
      <c r="D30" s="53"/>
      <c r="E30" s="27"/>
      <c r="F30" s="27"/>
      <c r="G30" s="55"/>
      <c r="H30" s="27"/>
      <c r="I30" s="56"/>
      <c r="J30" s="27"/>
      <c r="K30" s="57"/>
      <c r="L30" s="58"/>
      <c r="M30" s="58"/>
      <c r="N30" s="59"/>
      <c r="O30" s="57"/>
      <c r="P30" s="52"/>
      <c r="Q30" s="60"/>
      <c r="R30" s="57"/>
    </row>
    <row r="31" spans="1:25" s="65" customFormat="1" x14ac:dyDescent="0.25">
      <c r="A31" s="19"/>
      <c r="B31" s="19"/>
      <c r="C31" s="19"/>
      <c r="D31" s="53"/>
      <c r="E31" s="27"/>
      <c r="F31" s="27"/>
      <c r="G31" s="55"/>
      <c r="H31" s="27"/>
      <c r="I31" s="19"/>
      <c r="J31" s="27"/>
      <c r="K31" s="56"/>
      <c r="L31" s="19"/>
      <c r="M31" s="19"/>
      <c r="N31" s="61"/>
      <c r="O31" s="56"/>
      <c r="P31" s="56"/>
      <c r="Q31" s="56"/>
      <c r="R31" s="56"/>
    </row>
    <row r="32" spans="1:25" s="65" customFormat="1" x14ac:dyDescent="0.25">
      <c r="A32" s="19"/>
      <c r="B32" s="19"/>
      <c r="C32" s="56"/>
      <c r="D32" s="56"/>
      <c r="E32" s="27"/>
      <c r="F32" s="27"/>
      <c r="G32" s="55"/>
      <c r="H32" s="27"/>
      <c r="I32" s="56"/>
      <c r="J32" s="19"/>
      <c r="K32" s="56"/>
      <c r="L32" s="19"/>
      <c r="M32" s="19"/>
      <c r="N32" s="61"/>
      <c r="O32" s="56"/>
      <c r="P32" s="56"/>
      <c r="Q32" s="56"/>
      <c r="R32" s="62"/>
    </row>
    <row r="33" spans="1:18" s="65" customFormat="1" x14ac:dyDescent="0.25">
      <c r="A33" s="19"/>
      <c r="B33" s="19"/>
      <c r="C33" s="56"/>
      <c r="D33" s="56"/>
      <c r="E33" s="27"/>
      <c r="F33" s="27"/>
      <c r="G33" s="55"/>
      <c r="H33" s="27"/>
      <c r="I33" s="56"/>
      <c r="J33" s="19"/>
      <c r="K33" s="56"/>
      <c r="L33" s="19"/>
      <c r="M33" s="19"/>
      <c r="N33" s="61"/>
      <c r="O33" s="56"/>
      <c r="P33" s="63"/>
      <c r="Q33" s="56"/>
      <c r="R33" s="62"/>
    </row>
    <row r="34" spans="1:18" s="65" customFormat="1" x14ac:dyDescent="0.25">
      <c r="A34" s="19"/>
      <c r="B34" s="19"/>
      <c r="C34" s="56"/>
      <c r="D34" s="53"/>
      <c r="E34" s="27"/>
      <c r="F34" s="27"/>
      <c r="G34" s="55"/>
      <c r="H34" s="27"/>
      <c r="I34" s="56"/>
      <c r="J34" s="27"/>
      <c r="K34" s="56"/>
      <c r="L34" s="19"/>
      <c r="M34" s="19"/>
      <c r="N34" s="61"/>
      <c r="O34" s="56"/>
      <c r="P34" s="56"/>
      <c r="Q34" s="56"/>
      <c r="R34" s="62"/>
    </row>
    <row r="35" spans="1:18" s="65" customFormat="1" x14ac:dyDescent="0.25">
      <c r="A35" s="19"/>
      <c r="B35" s="19"/>
      <c r="C35" s="52"/>
      <c r="D35" s="53"/>
      <c r="E35" s="27"/>
      <c r="F35" s="27"/>
      <c r="G35" s="55"/>
      <c r="H35" s="27"/>
      <c r="I35" s="56"/>
      <c r="J35" s="27"/>
      <c r="K35" s="56"/>
      <c r="L35" s="19"/>
      <c r="M35" s="19"/>
      <c r="N35" s="61"/>
      <c r="O35" s="56"/>
      <c r="P35" s="56"/>
      <c r="Q35" s="56"/>
      <c r="R35" s="62"/>
    </row>
    <row r="36" spans="1:18" s="65" customFormat="1" x14ac:dyDescent="0.25">
      <c r="A36" s="19"/>
      <c r="B36" s="64"/>
      <c r="C36" s="56"/>
      <c r="D36" s="53"/>
      <c r="E36" s="27"/>
      <c r="F36" s="27"/>
      <c r="G36" s="55"/>
      <c r="H36" s="27"/>
      <c r="I36" s="56"/>
      <c r="J36" s="27"/>
      <c r="K36" s="57"/>
      <c r="L36" s="19"/>
      <c r="M36" s="19"/>
      <c r="N36" s="61"/>
      <c r="O36" s="57"/>
      <c r="P36" s="56"/>
      <c r="Q36" s="56"/>
      <c r="R36" s="62"/>
    </row>
    <row r="37" spans="1:18" s="65" customFormat="1" x14ac:dyDescent="0.25">
      <c r="A37" s="19"/>
      <c r="B37" s="19"/>
      <c r="C37" s="56"/>
      <c r="D37" s="53"/>
      <c r="E37" s="27"/>
      <c r="F37" s="27"/>
      <c r="G37" s="55"/>
      <c r="H37" s="27"/>
      <c r="I37" s="56"/>
      <c r="J37" s="27"/>
      <c r="K37" s="57"/>
      <c r="L37" s="58"/>
      <c r="M37" s="58"/>
      <c r="N37" s="59"/>
      <c r="O37" s="57"/>
      <c r="P37" s="52"/>
      <c r="Q37" s="60"/>
      <c r="R37" s="62"/>
    </row>
    <row r="38" spans="1:18" s="65" customFormat="1" x14ac:dyDescent="0.25">
      <c r="A38" s="19"/>
      <c r="B38" s="19"/>
      <c r="C38" s="56"/>
      <c r="D38" s="53"/>
      <c r="E38" s="27"/>
      <c r="F38" s="27"/>
      <c r="G38" s="55"/>
      <c r="H38" s="27"/>
      <c r="I38" s="56"/>
      <c r="J38" s="27"/>
      <c r="K38" s="57"/>
      <c r="L38" s="58"/>
      <c r="M38" s="58"/>
      <c r="N38" s="59"/>
      <c r="O38" s="57"/>
      <c r="P38" s="52"/>
      <c r="Q38" s="60"/>
      <c r="R38" s="62"/>
    </row>
    <row r="39" spans="1:18" s="65" customFormat="1" x14ac:dyDescent="0.25">
      <c r="A39" s="19"/>
      <c r="B39" s="19"/>
      <c r="C39" s="54"/>
      <c r="D39" s="53"/>
      <c r="E39" s="27"/>
      <c r="F39" s="27"/>
      <c r="G39" s="55"/>
      <c r="H39" s="27"/>
      <c r="I39" s="56"/>
      <c r="J39" s="27"/>
      <c r="K39" s="57"/>
      <c r="L39" s="58"/>
      <c r="M39" s="58"/>
      <c r="N39" s="59"/>
      <c r="O39" s="57"/>
      <c r="P39" s="52"/>
      <c r="Q39" s="60"/>
      <c r="R39" s="57"/>
    </row>
    <row r="40" spans="1:18" s="65" customFormat="1" x14ac:dyDescent="0.25">
      <c r="A40" s="19"/>
      <c r="B40" s="19"/>
      <c r="C40" s="19"/>
      <c r="D40" s="53"/>
      <c r="E40" s="27"/>
      <c r="F40" s="27"/>
      <c r="G40" s="55"/>
      <c r="H40" s="27"/>
      <c r="I40" s="19"/>
      <c r="J40" s="27"/>
      <c r="K40" s="56"/>
      <c r="L40" s="19"/>
      <c r="M40" s="19"/>
      <c r="N40" s="61"/>
      <c r="O40" s="57"/>
      <c r="P40" s="56"/>
      <c r="Q40" s="56"/>
      <c r="R40" s="56"/>
    </row>
    <row r="41" spans="1:18" s="65" customFormat="1" x14ac:dyDescent="0.25">
      <c r="A41" s="19"/>
      <c r="B41" s="19"/>
      <c r="C41" s="56"/>
      <c r="D41" s="53"/>
      <c r="E41" s="27"/>
      <c r="F41" s="27"/>
      <c r="G41" s="55"/>
      <c r="H41" s="27"/>
      <c r="I41" s="56"/>
      <c r="J41" s="27"/>
      <c r="K41" s="56"/>
      <c r="L41" s="19"/>
      <c r="M41" s="19"/>
      <c r="N41" s="61"/>
      <c r="O41" s="57"/>
      <c r="P41" s="56"/>
      <c r="Q41" s="56"/>
      <c r="R41" s="62"/>
    </row>
    <row r="42" spans="1:18" s="65" customFormat="1" x14ac:dyDescent="0.25">
      <c r="A42" s="19"/>
      <c r="B42" s="19"/>
      <c r="C42" s="56"/>
      <c r="D42" s="34"/>
      <c r="E42" s="27"/>
      <c r="F42" s="27"/>
      <c r="G42" s="55"/>
      <c r="H42" s="27"/>
      <c r="I42" s="56"/>
      <c r="J42" s="27"/>
      <c r="K42" s="56"/>
      <c r="L42" s="19"/>
      <c r="M42" s="19"/>
      <c r="N42" s="61"/>
      <c r="O42" s="57"/>
      <c r="P42" s="63"/>
      <c r="Q42" s="56"/>
      <c r="R42" s="62"/>
    </row>
    <row r="43" spans="1:18" s="65" customFormat="1" x14ac:dyDescent="0.25">
      <c r="A43" s="19"/>
      <c r="B43" s="19"/>
      <c r="C43" s="56"/>
      <c r="D43" s="53"/>
      <c r="E43" s="27"/>
      <c r="F43" s="27"/>
      <c r="G43" s="55"/>
      <c r="H43" s="27"/>
      <c r="I43" s="56"/>
      <c r="J43" s="27"/>
      <c r="K43" s="56"/>
      <c r="L43" s="19"/>
      <c r="M43" s="19"/>
      <c r="N43" s="61"/>
      <c r="O43" s="57"/>
      <c r="P43" s="56"/>
      <c r="Q43" s="56"/>
      <c r="R43" s="62"/>
    </row>
    <row r="44" spans="1:18" s="65" customFormat="1" x14ac:dyDescent="0.25">
      <c r="A44" s="19"/>
      <c r="B44" s="19"/>
      <c r="C44" s="56"/>
      <c r="D44" s="53"/>
      <c r="E44" s="27"/>
      <c r="F44" s="27"/>
      <c r="G44" s="55"/>
      <c r="H44" s="27"/>
      <c r="I44" s="56"/>
      <c r="J44" s="27"/>
      <c r="K44" s="56"/>
      <c r="L44" s="19"/>
      <c r="M44" s="19"/>
      <c r="N44" s="61"/>
      <c r="O44" s="57"/>
      <c r="P44" s="56"/>
      <c r="Q44" s="56"/>
      <c r="R44" s="62"/>
    </row>
    <row r="45" spans="1:18" s="65" customFormat="1" x14ac:dyDescent="0.25">
      <c r="A45" s="19"/>
      <c r="B45" s="64"/>
      <c r="C45" s="56"/>
      <c r="D45" s="53"/>
      <c r="E45" s="27"/>
      <c r="F45" s="27"/>
      <c r="G45" s="55"/>
      <c r="H45" s="27"/>
      <c r="I45" s="56"/>
      <c r="J45" s="27"/>
      <c r="K45" s="57"/>
      <c r="L45" s="58"/>
      <c r="M45" s="58"/>
      <c r="N45" s="59"/>
      <c r="O45" s="57"/>
      <c r="P45" s="56"/>
      <c r="Q45" s="56"/>
      <c r="R45" s="62"/>
    </row>
    <row r="46" spans="1:18" x14ac:dyDescent="0.25">
      <c r="R46" s="32"/>
    </row>
    <row r="47" spans="1:18" x14ac:dyDescent="0.25">
      <c r="R47" s="32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zoomScale="125" zoomScaleNormal="125" zoomScalePageLayoutView="125" workbookViewId="0" xr3:uid="{F9CF3CF3-643B-5BE6-8B46-32C596A47465}">
      <selection activeCell="M6" sqref="M6"/>
    </sheetView>
  </sheetViews>
  <sheetFormatPr defaultColWidth="8.76171875" defaultRowHeight="18" x14ac:dyDescent="0.2"/>
  <cols>
    <col min="1" max="1" width="11.4609375" style="12" customWidth="1"/>
    <col min="2" max="2" width="8.359375" style="12" customWidth="1"/>
    <col min="3" max="3" width="28.453125" style="13" customWidth="1"/>
    <col min="4" max="4" width="11.59375" style="30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30" customWidth="1"/>
    <col min="11" max="11" width="0" style="14" hidden="1" customWidth="1"/>
    <col min="12" max="13" width="9.16796875" style="21" customWidth="1"/>
    <col min="14" max="14" width="10.65234375" style="48" customWidth="1"/>
    <col min="15" max="15" width="9.16796875" style="14" customWidth="1"/>
    <col min="16" max="16" width="10.65234375" style="24" customWidth="1"/>
    <col min="17" max="17" width="9.16796875" style="16" customWidth="1"/>
    <col min="18" max="18" width="9.84375" style="14" customWidth="1"/>
  </cols>
  <sheetData>
    <row r="1" spans="1:23" ht="28.5" customHeight="1" x14ac:dyDescent="0.25">
      <c r="A1" s="342"/>
      <c r="B1" s="403" t="s">
        <v>359</v>
      </c>
      <c r="C1" s="381"/>
      <c r="D1" s="344"/>
      <c r="E1" s="345"/>
      <c r="F1" s="345"/>
      <c r="G1" s="346"/>
      <c r="H1" s="345"/>
      <c r="I1" s="343"/>
      <c r="J1" s="344"/>
      <c r="K1" s="382"/>
      <c r="L1" s="383"/>
      <c r="M1" s="383"/>
      <c r="N1" s="384"/>
      <c r="O1" s="382"/>
      <c r="P1" s="343"/>
      <c r="Q1" s="400"/>
      <c r="R1" s="382"/>
      <c r="S1" s="67"/>
      <c r="T1" s="67"/>
      <c r="U1" s="67"/>
      <c r="V1" s="67"/>
      <c r="W1" s="67"/>
    </row>
    <row r="2" spans="1:23" ht="28.5" customHeight="1" x14ac:dyDescent="0.2">
      <c r="A2" s="342"/>
      <c r="B2" s="404"/>
      <c r="C2" s="381"/>
      <c r="D2" s="344"/>
      <c r="E2" s="345"/>
      <c r="F2" s="345"/>
      <c r="G2" s="346"/>
      <c r="H2" s="345"/>
      <c r="I2" s="343"/>
      <c r="J2" s="344"/>
      <c r="K2" s="382"/>
      <c r="L2" s="383"/>
      <c r="M2" s="383"/>
      <c r="N2" s="384"/>
      <c r="O2" s="382"/>
      <c r="P2" s="343"/>
      <c r="Q2" s="400"/>
      <c r="R2" s="382"/>
      <c r="S2" s="67"/>
      <c r="T2" s="67"/>
      <c r="U2" s="67"/>
      <c r="V2" s="67"/>
      <c r="W2" s="67"/>
    </row>
    <row r="3" spans="1:23" x14ac:dyDescent="0.2">
      <c r="A3" s="342"/>
      <c r="B3" s="342"/>
      <c r="C3" s="343"/>
      <c r="D3" s="344"/>
      <c r="E3" s="345"/>
      <c r="F3" s="345"/>
      <c r="G3" s="346"/>
      <c r="H3" s="345"/>
      <c r="I3" s="343"/>
      <c r="J3" s="344"/>
      <c r="K3" s="382"/>
      <c r="L3" s="383"/>
      <c r="M3" s="342"/>
      <c r="N3" s="384"/>
      <c r="O3" s="382"/>
      <c r="P3" s="343"/>
      <c r="Q3" s="400"/>
      <c r="R3" s="382"/>
      <c r="S3" s="67"/>
      <c r="T3" s="67"/>
      <c r="U3" s="67"/>
      <c r="V3" s="14" t="s">
        <v>305</v>
      </c>
      <c r="W3" s="67"/>
    </row>
    <row r="4" spans="1:23" x14ac:dyDescent="0.2">
      <c r="A4" s="349"/>
      <c r="B4" s="349"/>
      <c r="C4" s="388" t="s">
        <v>364</v>
      </c>
      <c r="D4" s="243"/>
      <c r="E4" s="243"/>
      <c r="F4" s="243"/>
      <c r="G4" s="244"/>
      <c r="H4" s="243"/>
      <c r="I4" s="225"/>
      <c r="J4" s="243"/>
      <c r="K4" s="364"/>
      <c r="L4" s="386"/>
      <c r="M4" s="386"/>
      <c r="N4" s="387"/>
      <c r="O4" s="364"/>
      <c r="P4" s="225" t="s">
        <v>100</v>
      </c>
      <c r="Q4" s="231"/>
      <c r="R4" s="365"/>
      <c r="S4" s="67"/>
      <c r="T4" s="67"/>
      <c r="U4" s="67"/>
      <c r="V4" s="14" t="s">
        <v>311</v>
      </c>
      <c r="W4" s="67"/>
    </row>
    <row r="5" spans="1:23" s="1" customFormat="1" ht="19.5" thickBot="1" x14ac:dyDescent="0.3">
      <c r="A5" s="389" t="s">
        <v>1</v>
      </c>
      <c r="B5" s="389"/>
      <c r="C5" s="389" t="s">
        <v>3</v>
      </c>
      <c r="D5" s="390" t="s">
        <v>2</v>
      </c>
      <c r="E5" s="391" t="s">
        <v>33</v>
      </c>
      <c r="F5" s="391" t="s">
        <v>34</v>
      </c>
      <c r="G5" s="392" t="s">
        <v>32</v>
      </c>
      <c r="H5" s="390"/>
      <c r="I5" s="389" t="s">
        <v>3</v>
      </c>
      <c r="J5" s="390" t="s">
        <v>2</v>
      </c>
      <c r="K5" s="225"/>
      <c r="L5" s="393" t="s">
        <v>33</v>
      </c>
      <c r="M5" s="393" t="s">
        <v>34</v>
      </c>
      <c r="N5" s="394" t="s">
        <v>32</v>
      </c>
      <c r="O5" s="225"/>
      <c r="P5" s="225" t="s">
        <v>2</v>
      </c>
      <c r="Q5" s="225" t="s">
        <v>136</v>
      </c>
      <c r="R5" s="373" t="s">
        <v>101</v>
      </c>
      <c r="S5" s="65"/>
      <c r="T5" s="65"/>
      <c r="U5" s="65"/>
      <c r="V5" s="14"/>
      <c r="W5" s="65"/>
    </row>
    <row r="6" spans="1:23" s="1" customFormat="1" ht="21" x14ac:dyDescent="0.25">
      <c r="A6" s="405" t="s">
        <v>52</v>
      </c>
      <c r="B6" s="406"/>
      <c r="C6" s="401"/>
      <c r="D6" s="402"/>
      <c r="E6" s="402"/>
      <c r="F6" s="402"/>
      <c r="G6" s="407"/>
      <c r="H6" s="408" t="s">
        <v>125</v>
      </c>
      <c r="I6" s="401"/>
      <c r="J6" s="402"/>
      <c r="K6" s="401"/>
      <c r="L6" s="409"/>
      <c r="M6" s="409"/>
      <c r="N6" s="410"/>
      <c r="O6" s="225"/>
      <c r="P6" s="349"/>
      <c r="Q6" s="349"/>
      <c r="R6" s="231" t="e">
        <f>((Q6/P6)*100)-F6</f>
        <v>#DIV/0!</v>
      </c>
      <c r="S6" s="65"/>
      <c r="T6" s="65"/>
      <c r="U6" s="65"/>
      <c r="V6" s="65"/>
      <c r="W6" s="65"/>
    </row>
    <row r="7" spans="1:23" s="1" customFormat="1" ht="21" x14ac:dyDescent="0.25">
      <c r="A7" s="405" t="s">
        <v>133</v>
      </c>
      <c r="B7" s="409"/>
      <c r="C7" s="401"/>
      <c r="D7" s="402"/>
      <c r="E7" s="402"/>
      <c r="F7" s="402"/>
      <c r="G7" s="407"/>
      <c r="H7" s="408" t="s">
        <v>125</v>
      </c>
      <c r="I7" s="401"/>
      <c r="J7" s="402"/>
      <c r="K7" s="401"/>
      <c r="L7" s="409"/>
      <c r="M7" s="409"/>
      <c r="N7" s="410"/>
      <c r="O7" s="225"/>
      <c r="P7" s="349"/>
      <c r="Q7" s="349"/>
      <c r="R7" s="231" t="e">
        <f>((Q7/P7)*100)-F7</f>
        <v>#DIV/0!</v>
      </c>
      <c r="S7" s="65"/>
      <c r="T7" s="65"/>
      <c r="U7" s="65"/>
      <c r="V7" s="65"/>
      <c r="W7" s="65"/>
    </row>
    <row r="8" spans="1:23" s="1" customFormat="1" ht="21" x14ac:dyDescent="0.25">
      <c r="A8" s="405" t="s">
        <v>132</v>
      </c>
      <c r="B8" s="405"/>
      <c r="C8" s="401"/>
      <c r="D8" s="402"/>
      <c r="E8" s="402"/>
      <c r="F8" s="402"/>
      <c r="G8" s="407"/>
      <c r="H8" s="408" t="s">
        <v>125</v>
      </c>
      <c r="I8" s="401"/>
      <c r="J8" s="402"/>
      <c r="K8" s="401"/>
      <c r="L8" s="409"/>
      <c r="M8" s="409"/>
      <c r="N8" s="410"/>
      <c r="O8" s="225"/>
      <c r="P8" s="349"/>
      <c r="Q8" s="349"/>
      <c r="R8" s="231" t="e">
        <f>((Q8/P8)*100)-F8</f>
        <v>#DIV/0!</v>
      </c>
      <c r="S8" s="65"/>
      <c r="T8" s="65"/>
      <c r="U8" s="65"/>
      <c r="V8" s="65"/>
      <c r="W8" s="65"/>
    </row>
    <row r="9" spans="1:23" s="1" customFormat="1" ht="21" x14ac:dyDescent="0.25">
      <c r="A9" s="405" t="s">
        <v>134</v>
      </c>
      <c r="B9" s="409"/>
      <c r="C9" s="401"/>
      <c r="D9" s="411"/>
      <c r="E9" s="401"/>
      <c r="F9" s="401"/>
      <c r="G9" s="409"/>
      <c r="H9" s="408" t="s">
        <v>125</v>
      </c>
      <c r="I9" s="401"/>
      <c r="J9" s="401"/>
      <c r="K9" s="401"/>
      <c r="L9" s="409"/>
      <c r="M9" s="409"/>
      <c r="N9" s="410"/>
      <c r="O9" s="225"/>
      <c r="P9" s="349"/>
      <c r="Q9" s="349"/>
      <c r="R9" s="231" t="e">
        <f>((Q9/P9)*100)-F9</f>
        <v>#DIV/0!</v>
      </c>
      <c r="S9" s="65"/>
      <c r="T9" s="65"/>
      <c r="U9" s="65"/>
      <c r="V9" s="65"/>
      <c r="W9" s="65"/>
    </row>
    <row r="10" spans="1:23" s="1" customFormat="1" ht="18.75" x14ac:dyDescent="0.25">
      <c r="A10" s="19"/>
      <c r="B10" s="12"/>
      <c r="C10" s="13"/>
      <c r="D10" s="13"/>
      <c r="E10" s="13"/>
      <c r="F10" s="13"/>
      <c r="G10" s="12"/>
      <c r="H10" s="27"/>
      <c r="I10" s="13"/>
      <c r="J10" s="13"/>
      <c r="K10" s="37"/>
      <c r="L10" s="81"/>
      <c r="M10" s="81"/>
      <c r="N10" s="82"/>
      <c r="O10" s="13"/>
      <c r="P10" s="13"/>
      <c r="Q10" s="13"/>
      <c r="R10" s="32"/>
      <c r="S10" s="65"/>
      <c r="T10" s="65"/>
      <c r="U10" s="65"/>
      <c r="V10" s="65"/>
      <c r="W10" s="65"/>
    </row>
    <row r="11" spans="1:23" s="4" customFormat="1" ht="20.100000000000001" customHeight="1" x14ac:dyDescent="0.2">
      <c r="A11" s="19"/>
      <c r="B11" s="19"/>
      <c r="C11" s="52"/>
      <c r="D11" s="112"/>
      <c r="E11" s="27"/>
      <c r="F11" s="27"/>
      <c r="G11" s="55"/>
      <c r="H11" s="27"/>
      <c r="I11" s="127"/>
      <c r="J11" s="128"/>
      <c r="K11" s="96"/>
      <c r="L11" s="115"/>
      <c r="M11" s="115"/>
      <c r="N11" s="129"/>
      <c r="O11" s="56"/>
      <c r="P11" s="66"/>
      <c r="Q11" s="66"/>
      <c r="R11" s="66"/>
      <c r="S11" s="66"/>
      <c r="T11" s="66"/>
      <c r="U11" s="66"/>
      <c r="V11" s="66"/>
      <c r="W11" s="66"/>
    </row>
    <row r="12" spans="1:23" s="4" customFormat="1" ht="20.100000000000001" customHeight="1" x14ac:dyDescent="0.2">
      <c r="A12" s="19"/>
      <c r="B12" s="19"/>
      <c r="C12" s="52"/>
      <c r="D12" s="112"/>
      <c r="E12" s="27"/>
      <c r="F12" s="27"/>
      <c r="G12" s="55"/>
      <c r="H12" s="27"/>
      <c r="I12" s="52"/>
      <c r="J12" s="112"/>
      <c r="K12" s="56"/>
      <c r="L12" s="19"/>
      <c r="M12" s="19"/>
      <c r="N12" s="61"/>
      <c r="O12" s="56"/>
      <c r="P12" s="66"/>
      <c r="Q12" s="66"/>
      <c r="R12" s="66"/>
      <c r="S12" s="66"/>
      <c r="T12" s="66"/>
      <c r="U12" s="66"/>
      <c r="V12" s="66"/>
      <c r="W12" s="66"/>
    </row>
    <row r="13" spans="1:23" s="4" customFormat="1" ht="20.100000000000001" customHeight="1" x14ac:dyDescent="0.2">
      <c r="A13" s="19"/>
      <c r="B13" s="19"/>
      <c r="C13" s="52"/>
      <c r="D13" s="112"/>
      <c r="E13" s="27"/>
      <c r="F13" s="27"/>
      <c r="G13" s="55"/>
      <c r="H13" s="27"/>
      <c r="I13" s="52"/>
      <c r="J13" s="112"/>
      <c r="K13" s="56"/>
      <c r="L13" s="19"/>
      <c r="M13" s="19"/>
      <c r="N13" s="61"/>
      <c r="O13" s="56"/>
      <c r="P13" s="66"/>
      <c r="Q13" s="66"/>
      <c r="R13" s="66"/>
      <c r="S13" s="66"/>
      <c r="T13" s="66"/>
      <c r="U13" s="66"/>
      <c r="V13" s="66"/>
      <c r="W13" s="66"/>
    </row>
    <row r="14" spans="1:23" s="4" customFormat="1" ht="20.100000000000001" customHeight="1" x14ac:dyDescent="0.2">
      <c r="A14" s="19"/>
      <c r="B14" s="64"/>
      <c r="C14" s="127"/>
      <c r="D14" s="138"/>
      <c r="E14" s="130"/>
      <c r="F14" s="130"/>
      <c r="G14" s="131"/>
      <c r="H14" s="27"/>
      <c r="I14" s="56"/>
      <c r="J14" s="53"/>
      <c r="K14" s="57"/>
      <c r="L14" s="19"/>
      <c r="M14" s="19"/>
      <c r="N14" s="61"/>
      <c r="O14" s="57"/>
      <c r="P14" s="56"/>
      <c r="Q14" s="56"/>
      <c r="R14" s="62"/>
      <c r="S14" s="66"/>
      <c r="T14" s="66"/>
      <c r="U14" s="66"/>
      <c r="V14" s="66"/>
      <c r="W14" s="66"/>
    </row>
    <row r="15" spans="1:23" s="4" customFormat="1" ht="20.100000000000001" customHeight="1" x14ac:dyDescent="0.2">
      <c r="A15" s="19"/>
      <c r="B15" s="64"/>
      <c r="C15" s="127"/>
      <c r="D15" s="34"/>
      <c r="E15" s="27"/>
      <c r="F15" s="27"/>
      <c r="G15" s="55"/>
      <c r="H15" s="27"/>
      <c r="I15" s="56"/>
      <c r="J15" s="53"/>
      <c r="K15" s="57"/>
      <c r="L15" s="19"/>
      <c r="M15" s="19"/>
      <c r="N15" s="61"/>
      <c r="O15" s="57"/>
      <c r="P15" s="56"/>
      <c r="Q15" s="56"/>
      <c r="R15" s="62"/>
      <c r="S15" s="66"/>
      <c r="T15" s="66"/>
      <c r="U15" s="66"/>
      <c r="V15" s="66"/>
      <c r="W15" s="66"/>
    </row>
    <row r="16" spans="1:23" s="4" customFormat="1" ht="20.100000000000001" customHeight="1" x14ac:dyDescent="0.2">
      <c r="A16" s="19"/>
      <c r="B16" s="19"/>
      <c r="C16" s="56"/>
      <c r="D16" s="53"/>
      <c r="E16" s="27"/>
      <c r="F16" s="27"/>
      <c r="G16" s="55"/>
      <c r="H16" s="27"/>
      <c r="I16" s="56"/>
      <c r="J16" s="53"/>
      <c r="K16" s="57"/>
      <c r="L16" s="58"/>
      <c r="M16" s="58"/>
      <c r="N16" s="59"/>
      <c r="O16" s="57"/>
      <c r="P16" s="52"/>
      <c r="Q16" s="60"/>
      <c r="R16" s="62"/>
      <c r="S16" s="66"/>
      <c r="T16" s="66"/>
      <c r="U16" s="66"/>
      <c r="V16" s="66"/>
      <c r="W16" s="66"/>
    </row>
    <row r="17" spans="1:23" s="4" customFormat="1" ht="20.100000000000001" customHeight="1" x14ac:dyDescent="0.2">
      <c r="A17" s="19"/>
      <c r="B17" s="19"/>
      <c r="C17" s="96"/>
      <c r="D17" s="130"/>
      <c r="E17" s="130"/>
      <c r="F17" s="130"/>
      <c r="G17" s="131"/>
      <c r="H17" s="27"/>
      <c r="I17" s="56"/>
      <c r="J17" s="27"/>
      <c r="K17" s="19"/>
      <c r="L17" s="19"/>
      <c r="M17" s="19"/>
      <c r="N17" s="61"/>
      <c r="O17" s="57"/>
      <c r="P17" s="52"/>
      <c r="Q17" s="60"/>
      <c r="R17" s="62"/>
      <c r="S17" s="66"/>
      <c r="T17" s="66"/>
      <c r="U17" s="66"/>
      <c r="V17" s="66"/>
      <c r="W17" s="66"/>
    </row>
    <row r="18" spans="1:23" s="66" customFormat="1" ht="20.100000000000001" customHeight="1" x14ac:dyDescent="0.2">
      <c r="A18" s="19"/>
      <c r="B18" s="19"/>
      <c r="C18" s="53"/>
      <c r="D18" s="53"/>
      <c r="E18" s="27"/>
      <c r="F18" s="27"/>
      <c r="G18" s="55"/>
      <c r="H18" s="27"/>
      <c r="I18" s="56"/>
      <c r="J18" s="53"/>
      <c r="K18" s="57"/>
      <c r="L18" s="58"/>
      <c r="M18" s="58"/>
      <c r="N18" s="59"/>
      <c r="O18" s="57"/>
      <c r="P18" s="52"/>
      <c r="Q18" s="60"/>
      <c r="R18" s="57"/>
    </row>
    <row r="19" spans="1:23" s="66" customFormat="1" ht="20.100000000000001" customHeight="1" x14ac:dyDescent="0.2">
      <c r="A19" s="19"/>
      <c r="B19" s="19"/>
      <c r="C19" s="79"/>
      <c r="D19" s="53"/>
      <c r="E19" s="27"/>
      <c r="F19" s="27"/>
      <c r="G19" s="55"/>
      <c r="H19" s="27"/>
      <c r="I19" s="19"/>
      <c r="J19" s="53"/>
      <c r="K19" s="56"/>
      <c r="L19" s="19"/>
      <c r="M19" s="19"/>
      <c r="N19" s="61"/>
      <c r="O19" s="56"/>
      <c r="P19" s="56"/>
      <c r="Q19" s="56"/>
      <c r="R19" s="56"/>
    </row>
    <row r="20" spans="1:23" s="66" customFormat="1" ht="20.100000000000001" customHeight="1" x14ac:dyDescent="0.2">
      <c r="A20" s="19"/>
      <c r="B20" s="19"/>
      <c r="C20" s="52"/>
      <c r="D20" s="34"/>
      <c r="E20" s="27"/>
      <c r="F20" s="27"/>
      <c r="G20" s="55"/>
      <c r="H20" s="27"/>
      <c r="I20" s="52"/>
      <c r="J20" s="34"/>
      <c r="K20" s="56"/>
      <c r="L20" s="19"/>
      <c r="M20" s="19"/>
      <c r="N20" s="61"/>
      <c r="O20" s="56"/>
      <c r="P20" s="56"/>
      <c r="Q20" s="56"/>
      <c r="R20" s="62"/>
    </row>
    <row r="21" spans="1:23" s="66" customFormat="1" ht="20.100000000000001" customHeight="1" x14ac:dyDescent="0.2">
      <c r="A21" s="19"/>
      <c r="B21" s="19"/>
      <c r="C21" s="52"/>
      <c r="D21" s="34"/>
      <c r="E21" s="27"/>
      <c r="F21" s="27"/>
      <c r="G21" s="55"/>
      <c r="H21" s="27"/>
      <c r="I21" s="52"/>
      <c r="J21" s="34"/>
      <c r="K21" s="56"/>
      <c r="L21" s="19"/>
      <c r="M21" s="19"/>
      <c r="N21" s="61"/>
      <c r="O21" s="56"/>
      <c r="P21" s="63"/>
      <c r="Q21" s="56"/>
      <c r="R21" s="62"/>
    </row>
    <row r="22" spans="1:23" s="66" customFormat="1" ht="20.100000000000001" customHeight="1" x14ac:dyDescent="0.2">
      <c r="A22" s="19"/>
      <c r="B22" s="19"/>
      <c r="C22" s="52"/>
      <c r="D22" s="34"/>
      <c r="E22" s="27"/>
      <c r="F22" s="27"/>
      <c r="G22" s="55"/>
      <c r="H22" s="27"/>
      <c r="I22" s="52"/>
      <c r="J22" s="34"/>
      <c r="K22" s="56"/>
      <c r="L22" s="19"/>
      <c r="M22" s="19"/>
      <c r="N22" s="61"/>
      <c r="O22" s="56"/>
      <c r="P22" s="56"/>
      <c r="Q22" s="56"/>
      <c r="R22" s="62"/>
    </row>
    <row r="23" spans="1:23" s="66" customFormat="1" ht="20.100000000000001" customHeight="1" x14ac:dyDescent="0.2">
      <c r="A23" s="19"/>
      <c r="B23" s="19"/>
      <c r="C23" s="52"/>
      <c r="D23" s="34"/>
      <c r="E23" s="27"/>
      <c r="F23" s="27"/>
      <c r="G23" s="55"/>
      <c r="H23" s="27"/>
      <c r="I23" s="56"/>
      <c r="J23" s="53"/>
      <c r="K23" s="56"/>
      <c r="L23" s="19"/>
      <c r="M23" s="19"/>
      <c r="N23" s="61"/>
      <c r="O23" s="56"/>
      <c r="P23" s="56"/>
      <c r="Q23" s="56"/>
      <c r="R23" s="62"/>
    </row>
    <row r="24" spans="1:23" s="66" customFormat="1" ht="20.100000000000001" customHeight="1" x14ac:dyDescent="0.2">
      <c r="A24" s="19"/>
      <c r="B24" s="64"/>
      <c r="C24" s="52"/>
      <c r="D24" s="34"/>
      <c r="E24" s="27"/>
      <c r="F24" s="27"/>
      <c r="G24" s="55"/>
      <c r="H24" s="27"/>
      <c r="I24" s="52"/>
      <c r="J24" s="34"/>
      <c r="K24" s="57"/>
      <c r="L24" s="19"/>
      <c r="M24" s="19"/>
      <c r="N24" s="61"/>
      <c r="O24" s="57"/>
      <c r="P24" s="56"/>
      <c r="Q24" s="56"/>
      <c r="R24" s="62"/>
    </row>
    <row r="25" spans="1:23" s="66" customFormat="1" ht="20.100000000000001" customHeight="1" x14ac:dyDescent="0.2">
      <c r="A25" s="19"/>
      <c r="B25" s="64"/>
      <c r="C25" s="56"/>
      <c r="D25" s="53"/>
      <c r="E25" s="27"/>
      <c r="F25" s="27"/>
      <c r="G25" s="55"/>
      <c r="H25" s="27"/>
      <c r="I25" s="56"/>
      <c r="J25" s="53"/>
      <c r="K25" s="57"/>
      <c r="L25" s="58"/>
      <c r="M25" s="58"/>
      <c r="N25" s="59"/>
      <c r="O25" s="57"/>
      <c r="P25" s="52"/>
      <c r="Q25" s="60"/>
      <c r="R25" s="62"/>
    </row>
    <row r="26" spans="1:23" s="66" customFormat="1" ht="20.100000000000001" customHeight="1" x14ac:dyDescent="0.2">
      <c r="A26" s="19"/>
      <c r="B26" s="19"/>
      <c r="C26" s="56"/>
      <c r="D26" s="53"/>
      <c r="E26" s="27"/>
      <c r="F26" s="27"/>
      <c r="G26" s="55"/>
      <c r="H26" s="27"/>
      <c r="I26" s="56"/>
      <c r="J26" s="53"/>
      <c r="K26" s="57"/>
      <c r="L26" s="58"/>
      <c r="M26" s="58"/>
      <c r="N26" s="59"/>
      <c r="O26" s="57"/>
      <c r="P26" s="52"/>
      <c r="Q26" s="60"/>
      <c r="R26" s="62"/>
    </row>
    <row r="27" spans="1:23" s="66" customFormat="1" ht="20.100000000000001" customHeight="1" x14ac:dyDescent="0.2">
      <c r="A27" s="19"/>
      <c r="B27" s="19"/>
      <c r="C27" s="54"/>
      <c r="D27" s="53"/>
      <c r="E27" s="27"/>
      <c r="F27" s="27"/>
      <c r="G27" s="55"/>
      <c r="H27" s="27"/>
      <c r="I27" s="56"/>
      <c r="J27" s="53"/>
      <c r="K27" s="57"/>
      <c r="L27" s="58"/>
      <c r="M27" s="58"/>
      <c r="N27" s="59"/>
      <c r="O27" s="57"/>
      <c r="P27" s="52"/>
      <c r="Q27" s="60"/>
      <c r="R27" s="57"/>
    </row>
    <row r="28" spans="1:23" s="66" customFormat="1" ht="20.100000000000001" customHeight="1" x14ac:dyDescent="0.2">
      <c r="A28" s="19"/>
      <c r="B28" s="19"/>
      <c r="C28" s="19"/>
      <c r="D28" s="53"/>
      <c r="E28" s="27"/>
      <c r="F28" s="27"/>
      <c r="G28" s="55"/>
      <c r="H28" s="27"/>
      <c r="I28" s="19"/>
      <c r="J28" s="53"/>
      <c r="K28" s="56"/>
      <c r="L28" s="19"/>
      <c r="M28" s="19"/>
      <c r="N28" s="61"/>
      <c r="O28" s="56"/>
      <c r="P28" s="56"/>
      <c r="Q28" s="56"/>
      <c r="R28" s="56"/>
    </row>
    <row r="29" spans="1:23" s="66" customFormat="1" ht="20.100000000000001" customHeight="1" x14ac:dyDescent="0.2">
      <c r="A29" s="19"/>
      <c r="B29" s="19"/>
      <c r="C29" s="56"/>
      <c r="D29" s="56"/>
      <c r="E29" s="27"/>
      <c r="F29" s="27"/>
      <c r="G29" s="55"/>
      <c r="H29" s="27"/>
      <c r="I29" s="56"/>
      <c r="J29" s="56"/>
      <c r="K29" s="56"/>
      <c r="L29" s="19"/>
      <c r="M29" s="19"/>
      <c r="N29" s="61"/>
      <c r="O29" s="56"/>
      <c r="P29" s="56"/>
      <c r="Q29" s="56"/>
      <c r="R29" s="62"/>
    </row>
    <row r="30" spans="1:23" s="66" customFormat="1" ht="20.100000000000001" customHeight="1" x14ac:dyDescent="0.2">
      <c r="A30" s="19"/>
      <c r="B30" s="19"/>
      <c r="C30" s="56"/>
      <c r="D30" s="56"/>
      <c r="E30" s="27"/>
      <c r="F30" s="27"/>
      <c r="G30" s="55"/>
      <c r="H30" s="27"/>
      <c r="I30" s="56"/>
      <c r="J30" s="56"/>
      <c r="K30" s="56"/>
      <c r="L30" s="19"/>
      <c r="M30" s="19"/>
      <c r="N30" s="61"/>
      <c r="O30" s="56"/>
      <c r="P30" s="63"/>
      <c r="Q30" s="56"/>
      <c r="R30" s="62"/>
    </row>
    <row r="31" spans="1:23" s="66" customFormat="1" ht="20.100000000000001" customHeight="1" x14ac:dyDescent="0.2">
      <c r="A31" s="19"/>
      <c r="B31" s="19"/>
      <c r="C31" s="56"/>
      <c r="D31" s="53"/>
      <c r="E31" s="27"/>
      <c r="F31" s="27"/>
      <c r="G31" s="55"/>
      <c r="H31" s="27"/>
      <c r="I31" s="56"/>
      <c r="J31" s="53"/>
      <c r="K31" s="56"/>
      <c r="L31" s="19"/>
      <c r="M31" s="19"/>
      <c r="N31" s="61"/>
      <c r="O31" s="56"/>
      <c r="P31" s="56"/>
      <c r="Q31" s="56"/>
      <c r="R31" s="62"/>
    </row>
    <row r="32" spans="1:23" s="66" customFormat="1" ht="20.100000000000001" customHeight="1" x14ac:dyDescent="0.2">
      <c r="A32" s="19"/>
      <c r="B32" s="19"/>
      <c r="C32" s="52"/>
      <c r="D32" s="53"/>
      <c r="E32" s="27"/>
      <c r="F32" s="27"/>
      <c r="G32" s="55"/>
      <c r="H32" s="27"/>
      <c r="I32" s="56"/>
      <c r="J32" s="53"/>
      <c r="K32" s="56"/>
      <c r="L32" s="19"/>
      <c r="M32" s="19"/>
      <c r="N32" s="61"/>
      <c r="O32" s="56"/>
      <c r="P32" s="56"/>
      <c r="Q32" s="56"/>
      <c r="R32" s="62"/>
    </row>
    <row r="33" spans="1:18" s="66" customFormat="1" ht="20.100000000000001" customHeight="1" x14ac:dyDescent="0.2">
      <c r="A33" s="19"/>
      <c r="B33" s="64"/>
      <c r="C33" s="56"/>
      <c r="D33" s="53"/>
      <c r="E33" s="27"/>
      <c r="F33" s="27"/>
      <c r="G33" s="55"/>
      <c r="H33" s="27"/>
      <c r="I33" s="56"/>
      <c r="J33" s="53"/>
      <c r="K33" s="57"/>
      <c r="L33" s="19"/>
      <c r="M33" s="19"/>
      <c r="N33" s="61"/>
      <c r="O33" s="57"/>
      <c r="P33" s="56"/>
      <c r="Q33" s="56"/>
      <c r="R33" s="62"/>
    </row>
    <row r="34" spans="1:18" s="66" customFormat="1" ht="20.100000000000001" customHeight="1" x14ac:dyDescent="0.2">
      <c r="A34" s="19"/>
      <c r="B34" s="19"/>
      <c r="C34" s="56"/>
      <c r="D34" s="53"/>
      <c r="E34" s="27"/>
      <c r="F34" s="27"/>
      <c r="G34" s="55"/>
      <c r="H34" s="27"/>
      <c r="I34" s="56"/>
      <c r="J34" s="53"/>
      <c r="K34" s="57"/>
      <c r="L34" s="58"/>
      <c r="M34" s="58"/>
      <c r="N34" s="59"/>
      <c r="O34" s="57"/>
      <c r="P34" s="52"/>
      <c r="Q34" s="60"/>
      <c r="R34" s="62"/>
    </row>
    <row r="35" spans="1:18" s="66" customFormat="1" ht="20.100000000000001" customHeight="1" x14ac:dyDescent="0.2">
      <c r="A35" s="19"/>
      <c r="B35" s="19"/>
      <c r="C35" s="56"/>
      <c r="D35" s="53"/>
      <c r="E35" s="27"/>
      <c r="F35" s="27"/>
      <c r="G35" s="55"/>
      <c r="H35" s="27"/>
      <c r="I35" s="56"/>
      <c r="J35" s="53"/>
      <c r="K35" s="57"/>
      <c r="L35" s="58"/>
      <c r="M35" s="58"/>
      <c r="N35" s="59"/>
      <c r="O35" s="57"/>
      <c r="P35" s="52"/>
      <c r="Q35" s="60"/>
      <c r="R35" s="62"/>
    </row>
    <row r="36" spans="1:18" s="67" customFormat="1" ht="20.100000000000001" customHeight="1" x14ac:dyDescent="0.2">
      <c r="A36" s="19"/>
      <c r="B36" s="19"/>
      <c r="C36" s="54"/>
      <c r="D36" s="53"/>
      <c r="E36" s="27"/>
      <c r="F36" s="27"/>
      <c r="G36" s="55"/>
      <c r="H36" s="27"/>
      <c r="I36" s="56"/>
      <c r="J36" s="53"/>
      <c r="K36" s="57"/>
      <c r="L36" s="58"/>
      <c r="M36" s="58"/>
      <c r="N36" s="59"/>
      <c r="O36" s="57"/>
      <c r="P36" s="52"/>
      <c r="Q36" s="60"/>
      <c r="R36" s="57"/>
    </row>
    <row r="37" spans="1:18" s="67" customFormat="1" x14ac:dyDescent="0.2">
      <c r="A37" s="19"/>
      <c r="B37" s="19"/>
      <c r="C37" s="19"/>
      <c r="D37" s="53"/>
      <c r="E37" s="27"/>
      <c r="F37" s="27"/>
      <c r="G37" s="55"/>
      <c r="H37" s="27"/>
      <c r="I37" s="19"/>
      <c r="J37" s="53"/>
      <c r="K37" s="56"/>
      <c r="L37" s="19"/>
      <c r="M37" s="19"/>
      <c r="N37" s="61"/>
      <c r="O37" s="57"/>
      <c r="P37" s="56"/>
      <c r="Q37" s="56"/>
      <c r="R37" s="56"/>
    </row>
    <row r="38" spans="1:18" s="67" customFormat="1" x14ac:dyDescent="0.2">
      <c r="A38" s="19"/>
      <c r="B38" s="19"/>
      <c r="C38" s="56"/>
      <c r="D38" s="53"/>
      <c r="E38" s="27"/>
      <c r="F38" s="27"/>
      <c r="G38" s="55"/>
      <c r="H38" s="27"/>
      <c r="I38" s="56"/>
      <c r="J38" s="53"/>
      <c r="K38" s="56"/>
      <c r="L38" s="19"/>
      <c r="M38" s="19"/>
      <c r="N38" s="61"/>
      <c r="O38" s="57"/>
      <c r="P38" s="56"/>
      <c r="Q38" s="56"/>
      <c r="R38" s="62"/>
    </row>
    <row r="39" spans="1:18" s="67" customFormat="1" x14ac:dyDescent="0.2">
      <c r="A39" s="19"/>
      <c r="B39" s="19"/>
      <c r="C39" s="56"/>
      <c r="D39" s="34"/>
      <c r="E39" s="27"/>
      <c r="F39" s="27"/>
      <c r="G39" s="55"/>
      <c r="H39" s="27"/>
      <c r="I39" s="56"/>
      <c r="J39" s="53"/>
      <c r="K39" s="56"/>
      <c r="L39" s="19"/>
      <c r="M39" s="19"/>
      <c r="N39" s="61"/>
      <c r="O39" s="57"/>
      <c r="P39" s="63"/>
      <c r="Q39" s="56"/>
      <c r="R39" s="62"/>
    </row>
    <row r="40" spans="1:18" s="67" customFormat="1" x14ac:dyDescent="0.2">
      <c r="A40" s="19"/>
      <c r="B40" s="19"/>
      <c r="C40" s="56"/>
      <c r="D40" s="53"/>
      <c r="E40" s="27"/>
      <c r="F40" s="27"/>
      <c r="G40" s="55"/>
      <c r="H40" s="27"/>
      <c r="I40" s="56"/>
      <c r="J40" s="53"/>
      <c r="K40" s="56"/>
      <c r="L40" s="19"/>
      <c r="M40" s="19"/>
      <c r="N40" s="61"/>
      <c r="O40" s="57"/>
      <c r="P40" s="56"/>
      <c r="Q40" s="56"/>
      <c r="R40" s="62"/>
    </row>
    <row r="41" spans="1:18" s="67" customFormat="1" x14ac:dyDescent="0.2">
      <c r="A41" s="19"/>
      <c r="B41" s="19"/>
      <c r="C41" s="56"/>
      <c r="D41" s="53"/>
      <c r="E41" s="27"/>
      <c r="F41" s="27"/>
      <c r="G41" s="55"/>
      <c r="H41" s="27"/>
      <c r="I41" s="56"/>
      <c r="J41" s="53"/>
      <c r="K41" s="56"/>
      <c r="L41" s="19"/>
      <c r="M41" s="19"/>
      <c r="N41" s="61"/>
      <c r="O41" s="57"/>
      <c r="P41" s="56"/>
      <c r="Q41" s="56"/>
      <c r="R41" s="62"/>
    </row>
    <row r="42" spans="1:18" s="67" customFormat="1" x14ac:dyDescent="0.2">
      <c r="A42" s="19"/>
      <c r="B42" s="64"/>
      <c r="C42" s="56"/>
      <c r="D42" s="53"/>
      <c r="E42" s="27"/>
      <c r="F42" s="27"/>
      <c r="G42" s="55"/>
      <c r="H42" s="27"/>
      <c r="I42" s="56"/>
      <c r="J42" s="53"/>
      <c r="K42" s="57"/>
      <c r="L42" s="58"/>
      <c r="M42" s="58"/>
      <c r="N42" s="59"/>
      <c r="O42" s="57"/>
      <c r="P42" s="56"/>
      <c r="Q42" s="56"/>
      <c r="R42" s="62"/>
    </row>
    <row r="43" spans="1:18" s="67" customFormat="1" x14ac:dyDescent="0.2">
      <c r="A43" s="19"/>
      <c r="B43" s="19"/>
      <c r="C43" s="56"/>
      <c r="D43" s="53"/>
      <c r="E43" s="27"/>
      <c r="F43" s="27"/>
      <c r="G43" s="55"/>
      <c r="H43" s="27"/>
      <c r="I43" s="56"/>
      <c r="J43" s="53"/>
      <c r="K43" s="57"/>
      <c r="L43" s="58"/>
      <c r="M43" s="58"/>
      <c r="N43" s="59"/>
      <c r="O43" s="57"/>
      <c r="P43" s="52"/>
      <c r="Q43" s="60"/>
      <c r="R43" s="62"/>
    </row>
    <row r="44" spans="1:18" s="67" customFormat="1" x14ac:dyDescent="0.2">
      <c r="A44" s="19"/>
      <c r="B44" s="19"/>
      <c r="C44" s="56"/>
      <c r="D44" s="53"/>
      <c r="E44" s="27"/>
      <c r="F44" s="27"/>
      <c r="G44" s="55"/>
      <c r="H44" s="27"/>
      <c r="I44" s="56"/>
      <c r="J44" s="53"/>
      <c r="K44" s="57"/>
      <c r="L44" s="58"/>
      <c r="M44" s="58"/>
      <c r="N44" s="59"/>
      <c r="O44" s="57"/>
      <c r="P44" s="52"/>
      <c r="Q44" s="60"/>
      <c r="R44" s="62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4"/>
  <sheetViews>
    <sheetView topLeftCell="A3" zoomScale="125" zoomScaleNormal="125" zoomScalePageLayoutView="125" workbookViewId="0" xr3:uid="{78B4E459-6924-5F8B-B7BA-2DD04133E49E}">
      <selection activeCell="A31" sqref="A31"/>
    </sheetView>
  </sheetViews>
  <sheetFormatPr defaultColWidth="10.78515625" defaultRowHeight="12.75" x14ac:dyDescent="0.15"/>
  <cols>
    <col min="1" max="1" width="20.6328125" customWidth="1"/>
    <col min="2" max="2" width="12" customWidth="1"/>
    <col min="3" max="3" width="26.69921875" customWidth="1"/>
    <col min="4" max="4" width="14.15625" style="303" customWidth="1"/>
    <col min="8" max="8" width="14.15625" customWidth="1"/>
    <col min="9" max="9" width="26.96875" customWidth="1"/>
    <col min="10" max="10" width="15.77734375" style="303" customWidth="1"/>
    <col min="11" max="11" width="0" hidden="1" customWidth="1"/>
    <col min="12" max="13" width="11.0546875" bestFit="1" customWidth="1"/>
    <col min="14" max="14" width="13.88671875" bestFit="1" customWidth="1"/>
  </cols>
  <sheetData>
    <row r="1" spans="1:27" ht="24" customHeight="1" x14ac:dyDescent="0.25">
      <c r="A1" s="19"/>
      <c r="B1" s="253" t="s">
        <v>361</v>
      </c>
      <c r="C1" s="125"/>
      <c r="D1" s="27"/>
      <c r="E1" s="27"/>
      <c r="F1" s="27"/>
      <c r="G1" s="55"/>
      <c r="H1" s="27"/>
      <c r="I1" s="56"/>
      <c r="J1" s="27"/>
      <c r="K1" s="57"/>
      <c r="L1" s="58"/>
      <c r="M1" s="58"/>
      <c r="N1" s="59"/>
      <c r="O1" s="57"/>
      <c r="P1" s="52"/>
      <c r="Q1" s="60"/>
      <c r="R1" s="57"/>
      <c r="S1" s="67"/>
      <c r="T1" s="67"/>
      <c r="U1" s="67"/>
      <c r="V1" s="67"/>
      <c r="W1" s="67"/>
    </row>
    <row r="2" spans="1:27" ht="18" x14ac:dyDescent="0.2">
      <c r="A2" s="19"/>
      <c r="B2" s="124"/>
      <c r="C2" s="125"/>
      <c r="D2" s="27"/>
      <c r="E2" s="27"/>
      <c r="F2" s="27"/>
      <c r="G2" s="55"/>
      <c r="H2" s="27"/>
      <c r="I2" s="56"/>
      <c r="J2" s="27"/>
      <c r="K2" s="57"/>
      <c r="L2" s="58"/>
      <c r="M2" s="58"/>
      <c r="N2" s="59"/>
      <c r="O2" s="57"/>
      <c r="P2" s="52"/>
      <c r="Q2" s="60"/>
      <c r="R2" s="57"/>
      <c r="S2" s="67"/>
      <c r="T2" s="67"/>
      <c r="U2" s="67"/>
      <c r="V2" s="67"/>
      <c r="W2" s="67"/>
    </row>
    <row r="3" spans="1:27" ht="18" x14ac:dyDescent="0.2">
      <c r="A3" s="19"/>
      <c r="B3" s="19"/>
      <c r="C3" s="56"/>
      <c r="D3" s="27"/>
      <c r="E3" s="27"/>
      <c r="F3" s="27"/>
      <c r="G3" s="55"/>
      <c r="H3" s="27"/>
      <c r="I3" s="63"/>
      <c r="J3" s="302"/>
      <c r="K3" s="134"/>
      <c r="L3" s="135"/>
      <c r="M3" s="136"/>
      <c r="N3" s="137"/>
      <c r="O3" s="134"/>
      <c r="P3" s="52"/>
      <c r="Q3" s="60"/>
      <c r="R3" s="57"/>
      <c r="S3" s="67"/>
      <c r="T3" s="67"/>
      <c r="U3" s="67"/>
      <c r="V3" s="14" t="s">
        <v>367</v>
      </c>
      <c r="W3" s="67"/>
    </row>
    <row r="4" spans="1:27" ht="18" x14ac:dyDescent="0.2">
      <c r="A4" s="12"/>
      <c r="B4" s="12"/>
      <c r="C4" s="17" t="s">
        <v>365</v>
      </c>
      <c r="D4" s="9"/>
      <c r="E4" s="9"/>
      <c r="F4" s="9"/>
      <c r="G4" s="25"/>
      <c r="H4" s="9"/>
      <c r="I4" s="13"/>
      <c r="J4" s="9"/>
      <c r="K4" s="14"/>
      <c r="L4" s="21"/>
      <c r="M4" s="21"/>
      <c r="N4" s="48"/>
      <c r="O4" s="14"/>
      <c r="P4" s="24"/>
      <c r="Q4" s="16"/>
      <c r="R4" s="76"/>
      <c r="S4" s="67"/>
      <c r="T4" s="67"/>
      <c r="U4" s="67"/>
      <c r="V4" s="14" t="s">
        <v>360</v>
      </c>
      <c r="W4" s="67"/>
    </row>
    <row r="5" spans="1:27" ht="18" x14ac:dyDescent="0.2">
      <c r="A5" s="12"/>
      <c r="B5" s="12"/>
      <c r="C5" s="17"/>
      <c r="D5" s="9"/>
      <c r="E5" s="9"/>
      <c r="F5" s="9"/>
      <c r="G5" s="25"/>
      <c r="H5" s="9"/>
      <c r="I5" s="13"/>
      <c r="J5" s="9"/>
      <c r="K5" s="14"/>
      <c r="L5" s="21"/>
      <c r="M5" s="21"/>
      <c r="N5" s="48"/>
      <c r="O5" s="14"/>
      <c r="P5" s="24"/>
      <c r="Q5" s="16"/>
      <c r="R5" s="76"/>
      <c r="S5" s="67"/>
      <c r="T5" s="67"/>
      <c r="U5" s="67"/>
      <c r="V5" s="14"/>
      <c r="W5" s="67"/>
    </row>
    <row r="6" spans="1:27" ht="19.5" thickBot="1" x14ac:dyDescent="0.3">
      <c r="A6" s="18" t="s">
        <v>1</v>
      </c>
      <c r="B6" s="18"/>
      <c r="C6" s="332" t="s">
        <v>3</v>
      </c>
      <c r="D6" s="10" t="s">
        <v>2</v>
      </c>
      <c r="E6" s="23" t="s">
        <v>33</v>
      </c>
      <c r="F6" s="23" t="s">
        <v>34</v>
      </c>
      <c r="G6" s="26" t="s">
        <v>32</v>
      </c>
      <c r="H6" s="10"/>
      <c r="I6" s="332" t="s">
        <v>3</v>
      </c>
      <c r="J6" s="10" t="s">
        <v>2</v>
      </c>
      <c r="K6" s="13"/>
      <c r="L6" s="22" t="s">
        <v>33</v>
      </c>
      <c r="M6" s="22" t="s">
        <v>34</v>
      </c>
      <c r="N6" s="49" t="s">
        <v>32</v>
      </c>
      <c r="O6" s="13"/>
      <c r="P6" s="13"/>
      <c r="Q6" s="13"/>
      <c r="R6" s="77"/>
      <c r="S6" s="65"/>
      <c r="T6" s="65"/>
      <c r="U6" s="65"/>
      <c r="V6" s="14" t="s">
        <v>306</v>
      </c>
      <c r="W6" s="65"/>
      <c r="X6" s="1"/>
      <c r="Y6" s="1"/>
      <c r="Z6" s="1"/>
      <c r="AA6" s="1"/>
    </row>
    <row r="7" spans="1:27" ht="21.75" x14ac:dyDescent="0.25">
      <c r="A7" s="326" t="s">
        <v>52</v>
      </c>
      <c r="B7" s="326"/>
      <c r="C7" s="321"/>
      <c r="D7" s="313"/>
      <c r="E7" s="324"/>
      <c r="F7" s="324"/>
      <c r="G7" s="325"/>
      <c r="H7" s="326" t="s">
        <v>125</v>
      </c>
      <c r="I7" s="319"/>
      <c r="J7" s="305"/>
      <c r="K7" s="323"/>
      <c r="L7" s="323"/>
      <c r="M7" s="312"/>
      <c r="N7" s="314"/>
      <c r="O7" s="13"/>
      <c r="P7" s="13"/>
      <c r="Q7" s="13"/>
      <c r="R7" s="32"/>
      <c r="S7" s="65"/>
      <c r="T7" s="65"/>
      <c r="U7" s="65"/>
      <c r="V7" s="65"/>
      <c r="W7" s="65"/>
      <c r="X7" s="1"/>
      <c r="Y7" s="1"/>
      <c r="Z7" s="1"/>
      <c r="AA7" s="1"/>
    </row>
    <row r="8" spans="1:27" ht="27.75" customHeight="1" x14ac:dyDescent="0.25">
      <c r="A8" s="326" t="s">
        <v>133</v>
      </c>
      <c r="B8" s="326"/>
      <c r="C8" s="322"/>
      <c r="D8" s="304"/>
      <c r="E8" s="326"/>
      <c r="F8" s="326"/>
      <c r="G8" s="327"/>
      <c r="H8" s="326" t="s">
        <v>125</v>
      </c>
      <c r="I8" s="321"/>
      <c r="J8" s="313"/>
      <c r="K8" s="324"/>
      <c r="L8" s="324"/>
      <c r="M8" s="315"/>
      <c r="N8" s="316"/>
      <c r="O8" s="13"/>
      <c r="P8" s="13"/>
      <c r="Q8" s="13"/>
      <c r="R8" s="32"/>
      <c r="S8" s="65"/>
      <c r="T8" s="65"/>
      <c r="U8" s="65"/>
      <c r="V8" s="65"/>
      <c r="W8" s="65"/>
      <c r="X8" s="1"/>
      <c r="Y8" s="1"/>
      <c r="Z8" s="1"/>
      <c r="AA8" s="1"/>
    </row>
    <row r="9" spans="1:27" ht="22.5" x14ac:dyDescent="0.25">
      <c r="A9" s="306"/>
      <c r="B9" s="307" t="s">
        <v>307</v>
      </c>
      <c r="C9" s="329"/>
      <c r="D9" s="308"/>
      <c r="E9" s="309"/>
      <c r="F9" s="309"/>
      <c r="G9" s="310"/>
      <c r="H9" s="311"/>
      <c r="I9" s="330"/>
      <c r="J9" s="328"/>
      <c r="K9" s="312"/>
      <c r="L9" s="312"/>
      <c r="M9" s="312"/>
      <c r="N9" s="314"/>
      <c r="O9" s="13"/>
      <c r="P9" s="13"/>
      <c r="Q9" s="13"/>
      <c r="R9" s="32"/>
      <c r="S9" s="65"/>
      <c r="T9" s="65"/>
      <c r="U9" s="65"/>
      <c r="V9" s="65"/>
      <c r="W9" s="65"/>
      <c r="X9" s="1"/>
      <c r="Y9" s="1"/>
      <c r="Z9" s="1"/>
      <c r="AA9" s="1"/>
    </row>
    <row r="10" spans="1:27" ht="18.75" x14ac:dyDescent="0.25">
      <c r="O10" s="13"/>
      <c r="P10" s="13"/>
      <c r="Q10" s="13"/>
      <c r="R10" s="32"/>
      <c r="S10" s="65"/>
      <c r="T10" s="65"/>
      <c r="U10" s="65"/>
      <c r="V10" s="65"/>
      <c r="W10" s="65"/>
      <c r="X10" s="1"/>
      <c r="Y10" s="1"/>
      <c r="Z10" s="1"/>
      <c r="AA10" s="1"/>
    </row>
    <row r="11" spans="1:27" ht="25.5" x14ac:dyDescent="0.3">
      <c r="B11" s="403" t="s">
        <v>366</v>
      </c>
      <c r="C11" s="333"/>
      <c r="D11" s="334"/>
      <c r="E11" s="334"/>
      <c r="F11" s="334"/>
      <c r="G11" s="334"/>
      <c r="H11" s="311"/>
      <c r="I11" s="320"/>
      <c r="J11" s="318"/>
      <c r="K11" s="312"/>
      <c r="L11" s="312"/>
      <c r="M11" s="312"/>
      <c r="N11" s="314"/>
      <c r="O11" s="13"/>
      <c r="P11" s="13"/>
      <c r="Q11" s="13"/>
      <c r="R11" s="32"/>
      <c r="S11" s="65"/>
      <c r="T11" s="65"/>
      <c r="U11" s="65"/>
      <c r="V11" s="65"/>
      <c r="W11" s="65"/>
      <c r="X11" s="1"/>
      <c r="Y11" s="1"/>
      <c r="Z11" s="1"/>
      <c r="AA11" s="1"/>
    </row>
    <row r="12" spans="1:27" ht="21.75" x14ac:dyDescent="0.25">
      <c r="I12" s="330"/>
      <c r="J12" s="328"/>
      <c r="K12" s="312"/>
      <c r="L12" s="312"/>
      <c r="M12" s="312"/>
      <c r="N12" s="314"/>
      <c r="O12" s="13"/>
      <c r="P12" s="13"/>
      <c r="Q12" s="13"/>
      <c r="R12" s="32"/>
      <c r="S12" s="65"/>
      <c r="T12" s="65"/>
      <c r="U12" s="65"/>
      <c r="V12" s="65"/>
      <c r="W12" s="65"/>
      <c r="X12" s="1"/>
      <c r="Y12" s="1"/>
      <c r="Z12" s="1"/>
      <c r="AA12" s="1"/>
    </row>
    <row r="13" spans="1:27" ht="21.75" x14ac:dyDescent="0.25">
      <c r="A13" s="306" t="s">
        <v>134</v>
      </c>
      <c r="B13" s="306"/>
      <c r="C13" s="331"/>
      <c r="D13" s="317"/>
      <c r="E13" s="317"/>
      <c r="F13" s="317"/>
      <c r="G13" s="325"/>
      <c r="H13" s="311" t="s">
        <v>125</v>
      </c>
      <c r="I13" s="127"/>
      <c r="J13" s="128"/>
      <c r="K13" s="96"/>
      <c r="L13" s="115"/>
      <c r="M13" s="115"/>
      <c r="N13" s="129"/>
      <c r="O13" s="56"/>
      <c r="P13" s="66"/>
      <c r="Q13" s="66"/>
      <c r="R13" s="66"/>
      <c r="S13" s="66"/>
      <c r="T13" s="66"/>
      <c r="U13" s="66"/>
      <c r="V13" s="66"/>
      <c r="W13" s="66"/>
      <c r="X13" s="4"/>
      <c r="Y13" s="4"/>
      <c r="Z13" s="4"/>
      <c r="AA13" s="4"/>
    </row>
    <row r="14" spans="1:27" ht="18" x14ac:dyDescent="0.2">
      <c r="A14" s="19"/>
      <c r="B14" s="19"/>
      <c r="C14" s="52"/>
      <c r="D14" s="112"/>
      <c r="E14" s="27"/>
      <c r="F14" s="27"/>
      <c r="G14" s="55"/>
      <c r="H14" s="27"/>
      <c r="I14" s="52"/>
      <c r="J14" s="112"/>
      <c r="K14" s="56"/>
      <c r="L14" s="19"/>
      <c r="M14" s="19"/>
      <c r="N14" s="61"/>
      <c r="O14" s="56"/>
      <c r="P14" s="66"/>
      <c r="Q14" s="66"/>
      <c r="R14" s="66"/>
      <c r="S14" s="66"/>
      <c r="T14" s="66"/>
      <c r="U14" s="66"/>
      <c r="V14" s="66"/>
      <c r="W14" s="66"/>
      <c r="X14" s="4"/>
      <c r="Y14" s="4"/>
      <c r="Z14" s="4"/>
      <c r="AA14" s="4"/>
    </row>
    <row r="15" spans="1:27" ht="18" x14ac:dyDescent="0.2">
      <c r="A15" s="19"/>
      <c r="B15" s="19"/>
      <c r="C15" s="52"/>
      <c r="D15" s="112"/>
      <c r="E15" s="27"/>
      <c r="F15" s="27"/>
      <c r="G15" s="55"/>
      <c r="H15" s="27"/>
      <c r="I15" s="52"/>
      <c r="J15" s="112"/>
      <c r="K15" s="56"/>
      <c r="L15" s="19"/>
      <c r="M15" s="19"/>
      <c r="N15" s="61"/>
      <c r="O15" s="56"/>
      <c r="P15" s="66"/>
      <c r="Q15" s="66"/>
      <c r="R15" s="66"/>
      <c r="S15" s="66"/>
      <c r="T15" s="66"/>
      <c r="U15" s="66"/>
      <c r="V15" s="66"/>
      <c r="W15" s="66"/>
      <c r="X15" s="4"/>
      <c r="Y15" s="4"/>
      <c r="Z15" s="4"/>
      <c r="AA15" s="4"/>
    </row>
    <row r="16" spans="1:27" ht="18" x14ac:dyDescent="0.2">
      <c r="A16" s="423" t="s">
        <v>412</v>
      </c>
      <c r="B16" s="64"/>
      <c r="C16" s="127"/>
      <c r="D16" s="128"/>
      <c r="E16" s="130"/>
      <c r="F16" s="130"/>
      <c r="G16" s="131"/>
      <c r="H16" s="27"/>
      <c r="I16" s="56"/>
      <c r="J16" s="27"/>
      <c r="K16" s="57"/>
      <c r="L16" s="19"/>
      <c r="M16" s="19"/>
      <c r="N16" s="61"/>
      <c r="O16" s="57"/>
      <c r="P16" s="56"/>
      <c r="Q16" s="56"/>
      <c r="R16" s="62"/>
      <c r="S16" s="66"/>
      <c r="T16" s="66"/>
      <c r="U16" s="66"/>
      <c r="V16" s="66"/>
      <c r="W16" s="66"/>
      <c r="X16" s="4"/>
      <c r="Y16" s="4"/>
      <c r="Z16" s="4"/>
      <c r="AA16" s="4"/>
    </row>
    <row r="17" spans="1:27" ht="18" x14ac:dyDescent="0.2">
      <c r="A17" s="423" t="s">
        <v>413</v>
      </c>
      <c r="B17" s="64"/>
      <c r="C17" s="127"/>
      <c r="D17" s="112"/>
      <c r="E17" s="27"/>
      <c r="F17" s="27"/>
      <c r="G17" s="55"/>
      <c r="H17" s="27"/>
      <c r="I17" s="56"/>
      <c r="J17" s="27"/>
      <c r="K17" s="57"/>
      <c r="L17" s="19"/>
      <c r="M17" s="19"/>
      <c r="N17" s="61"/>
      <c r="O17" s="57"/>
      <c r="P17" s="56"/>
      <c r="Q17" s="56"/>
      <c r="R17" s="62"/>
      <c r="S17" s="66"/>
      <c r="T17" s="66"/>
      <c r="U17" s="66"/>
      <c r="V17" s="66"/>
      <c r="W17" s="66"/>
      <c r="X17" s="4"/>
      <c r="Y17" s="4"/>
      <c r="Z17" s="4"/>
      <c r="AA17" s="4"/>
    </row>
    <row r="18" spans="1:27" ht="18" x14ac:dyDescent="0.2">
      <c r="A18" s="19"/>
      <c r="B18" s="19"/>
      <c r="C18" s="56"/>
      <c r="D18" s="27"/>
      <c r="E18" s="27"/>
      <c r="F18" s="27"/>
      <c r="G18" s="55"/>
      <c r="H18" s="27"/>
      <c r="I18" s="56"/>
      <c r="J18" s="27"/>
      <c r="K18" s="57"/>
      <c r="L18" s="58"/>
      <c r="M18" s="58"/>
      <c r="N18" s="59"/>
      <c r="O18" s="57"/>
      <c r="P18" s="52"/>
      <c r="Q18" s="60"/>
      <c r="R18" s="62"/>
      <c r="S18" s="66"/>
      <c r="T18" s="66"/>
      <c r="U18" s="66"/>
      <c r="V18" s="66"/>
      <c r="W18" s="66"/>
      <c r="X18" s="4"/>
      <c r="Y18" s="4"/>
      <c r="Z18" s="4"/>
      <c r="AA18" s="4"/>
    </row>
    <row r="19" spans="1:27" ht="18" x14ac:dyDescent="0.2">
      <c r="A19" s="19"/>
      <c r="B19" s="19"/>
      <c r="C19" s="96"/>
      <c r="D19" s="130"/>
      <c r="E19" s="130"/>
      <c r="F19" s="130"/>
      <c r="G19" s="131"/>
      <c r="H19" s="27"/>
      <c r="I19" s="56"/>
      <c r="J19" s="27"/>
      <c r="K19" s="19"/>
      <c r="L19" s="19"/>
      <c r="M19" s="19"/>
      <c r="N19" s="61"/>
      <c r="O19" s="57"/>
      <c r="P19" s="52"/>
      <c r="Q19" s="60"/>
      <c r="R19" s="62"/>
      <c r="S19" s="66"/>
      <c r="T19" s="66"/>
      <c r="U19" s="66"/>
      <c r="V19" s="66"/>
      <c r="W19" s="66"/>
      <c r="X19" s="4"/>
      <c r="Y19" s="4"/>
      <c r="Z19" s="4"/>
      <c r="AA19" s="4"/>
    </row>
    <row r="20" spans="1:27" ht="18" x14ac:dyDescent="0.2">
      <c r="A20" s="19"/>
      <c r="B20" s="19"/>
      <c r="C20" s="53"/>
      <c r="D20" s="27"/>
      <c r="E20" s="27"/>
      <c r="F20" s="27"/>
      <c r="G20" s="55"/>
      <c r="H20" s="27"/>
      <c r="I20" s="56"/>
      <c r="J20" s="27"/>
      <c r="K20" s="57"/>
      <c r="L20" s="58"/>
      <c r="M20" s="58"/>
      <c r="N20" s="59"/>
      <c r="O20" s="57"/>
      <c r="P20" s="52"/>
      <c r="Q20" s="60"/>
      <c r="R20" s="57"/>
      <c r="S20" s="66"/>
      <c r="T20" s="66"/>
      <c r="U20" s="66"/>
      <c r="V20" s="66"/>
      <c r="W20" s="66"/>
      <c r="X20" s="66"/>
      <c r="Y20" s="66"/>
      <c r="Z20" s="66"/>
      <c r="AA20" s="66"/>
    </row>
    <row r="21" spans="1:27" ht="18" x14ac:dyDescent="0.2">
      <c r="A21" s="19"/>
      <c r="B21" s="19"/>
      <c r="C21" s="79"/>
      <c r="D21" s="27"/>
      <c r="E21" s="27"/>
      <c r="F21" s="27"/>
      <c r="G21" s="55"/>
      <c r="H21" s="27"/>
      <c r="I21" s="19"/>
      <c r="J21" s="27"/>
      <c r="K21" s="56"/>
      <c r="L21" s="19"/>
      <c r="M21" s="19"/>
      <c r="N21" s="61"/>
      <c r="O21" s="56"/>
      <c r="P21" s="56"/>
      <c r="Q21" s="56"/>
      <c r="R21" s="56"/>
      <c r="S21" s="66"/>
      <c r="T21" s="66"/>
      <c r="U21" s="66"/>
      <c r="V21" s="66"/>
      <c r="W21" s="66"/>
      <c r="X21" s="66"/>
      <c r="Y21" s="66"/>
      <c r="Z21" s="66"/>
      <c r="AA21" s="66"/>
    </row>
    <row r="22" spans="1:27" ht="18" x14ac:dyDescent="0.2">
      <c r="A22" s="19"/>
      <c r="B22" s="19"/>
      <c r="C22" s="52"/>
      <c r="D22" s="112"/>
      <c r="E22" s="27"/>
      <c r="F22" s="27"/>
      <c r="G22" s="55"/>
      <c r="H22" s="27"/>
      <c r="I22" s="52"/>
      <c r="J22" s="112"/>
      <c r="K22" s="56"/>
      <c r="L22" s="19"/>
      <c r="M22" s="19"/>
      <c r="N22" s="61"/>
      <c r="O22" s="56"/>
      <c r="P22" s="56"/>
      <c r="Q22" s="56"/>
      <c r="R22" s="62"/>
    </row>
    <row r="23" spans="1:27" ht="18" x14ac:dyDescent="0.2">
      <c r="A23" s="19"/>
      <c r="B23" s="19"/>
      <c r="C23" s="52"/>
      <c r="D23" s="112"/>
      <c r="E23" s="27"/>
      <c r="F23" s="27"/>
      <c r="G23" s="55"/>
      <c r="H23" s="27"/>
      <c r="I23" s="52"/>
      <c r="J23" s="112"/>
      <c r="K23" s="56"/>
      <c r="L23" s="19"/>
      <c r="M23" s="19"/>
      <c r="N23" s="61"/>
      <c r="O23" s="56"/>
      <c r="P23" s="63"/>
      <c r="Q23" s="56"/>
      <c r="R23" s="62"/>
    </row>
    <row r="24" spans="1:27" ht="18" x14ac:dyDescent="0.2">
      <c r="A24" s="19"/>
      <c r="B24" s="19"/>
      <c r="C24" s="52"/>
      <c r="D24" s="112"/>
      <c r="E24" s="27"/>
      <c r="F24" s="27"/>
      <c r="G24" s="55"/>
      <c r="H24" s="27"/>
      <c r="I24" s="52"/>
      <c r="J24" s="112"/>
      <c r="K24" s="56"/>
      <c r="L24" s="19"/>
      <c r="M24" s="19"/>
      <c r="N24" s="61"/>
      <c r="O24" s="56"/>
      <c r="P24" s="56"/>
      <c r="Q24" s="56"/>
      <c r="R24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00"/>
  <sheetViews>
    <sheetView zoomScale="125" zoomScaleNormal="125" zoomScalePageLayoutView="125" workbookViewId="0" xr3:uid="{9B253EF2-77E0-53E3-AE26-4D66ECD923F3}">
      <pane xSplit="1" ySplit="1" topLeftCell="J18" activePane="bottomRight" state="frozen"/>
      <selection activeCell="J27" sqref="J27"/>
      <selection pane="bottomLeft" activeCell="J20" sqref="J20"/>
      <selection pane="topRight" activeCell="B1" sqref="B1"/>
      <selection pane="bottomRight" activeCell="K24" sqref="K24"/>
    </sheetView>
  </sheetViews>
  <sheetFormatPr defaultColWidth="8.76171875" defaultRowHeight="22.5" x14ac:dyDescent="0.25"/>
  <cols>
    <col min="1" max="1" width="33.30859375" style="140" customWidth="1"/>
    <col min="2" max="2" width="46.65625" style="140" customWidth="1"/>
    <col min="3" max="3" width="28.85546875" style="140" customWidth="1"/>
    <col min="4" max="4" width="17.80078125" style="146" customWidth="1"/>
    <col min="5" max="5" width="9.84375" style="150" customWidth="1"/>
    <col min="6" max="6" width="10.11328125" style="148" customWidth="1"/>
    <col min="7" max="7" width="14.96875" style="177" customWidth="1"/>
    <col min="8" max="8" width="14.5625" style="141" customWidth="1"/>
    <col min="9" max="9" width="17.80078125" style="141" customWidth="1"/>
    <col min="10" max="10" width="14.83203125" style="152" customWidth="1"/>
    <col min="11" max="11" width="75.11328125" style="139" customWidth="1"/>
    <col min="12" max="12" width="8.76171875" style="154"/>
    <col min="13" max="13" width="17.39453125" style="139" customWidth="1"/>
    <col min="14" max="14" width="17.80078125" style="139" customWidth="1"/>
    <col min="15" max="15" width="11.59375" style="139" customWidth="1"/>
    <col min="16" max="16384" width="8.76171875" style="139"/>
  </cols>
  <sheetData>
    <row r="1" spans="1:16" ht="23.25" thickBot="1" x14ac:dyDescent="0.3">
      <c r="A1" s="168" t="s">
        <v>170</v>
      </c>
      <c r="B1" s="168" t="s">
        <v>144</v>
      </c>
      <c r="C1" s="168" t="s">
        <v>145</v>
      </c>
      <c r="D1" s="169" t="s">
        <v>171</v>
      </c>
      <c r="E1" s="170" t="s">
        <v>72</v>
      </c>
      <c r="F1" s="171" t="s">
        <v>166</v>
      </c>
      <c r="G1" s="175" t="s">
        <v>70</v>
      </c>
      <c r="H1" s="193" t="s">
        <v>190</v>
      </c>
      <c r="I1" s="172" t="s">
        <v>156</v>
      </c>
      <c r="J1" s="173" t="s">
        <v>169</v>
      </c>
      <c r="K1" s="174" t="s">
        <v>157</v>
      </c>
      <c r="L1" s="153" t="s">
        <v>181</v>
      </c>
      <c r="M1" s="262" t="s">
        <v>316</v>
      </c>
      <c r="N1" s="263" t="s">
        <v>317</v>
      </c>
      <c r="O1" s="263" t="s">
        <v>318</v>
      </c>
      <c r="P1" s="263" t="s">
        <v>345</v>
      </c>
    </row>
    <row r="2" spans="1:16" x14ac:dyDescent="0.25">
      <c r="A2" s="147" t="s">
        <v>183</v>
      </c>
      <c r="B2" s="161" t="s">
        <v>155</v>
      </c>
      <c r="C2" s="161" t="s">
        <v>150</v>
      </c>
      <c r="D2" s="155" t="s">
        <v>7</v>
      </c>
      <c r="E2" s="162">
        <v>1.29</v>
      </c>
      <c r="F2" s="163"/>
      <c r="G2" s="176"/>
      <c r="H2" s="158"/>
      <c r="I2" s="158"/>
      <c r="J2" s="159" t="s">
        <v>167</v>
      </c>
      <c r="K2" s="147"/>
      <c r="L2" s="153" t="s">
        <v>181</v>
      </c>
      <c r="M2" s="139" t="s">
        <v>315</v>
      </c>
    </row>
    <row r="3" spans="1:16" x14ac:dyDescent="0.25">
      <c r="A3" s="161" t="s">
        <v>98</v>
      </c>
      <c r="B3" s="201" t="s">
        <v>222</v>
      </c>
      <c r="C3" s="202" t="s">
        <v>223</v>
      </c>
      <c r="D3" s="155" t="s">
        <v>7</v>
      </c>
      <c r="E3" s="156">
        <v>1.35</v>
      </c>
      <c r="F3" s="157"/>
      <c r="H3" s="158"/>
      <c r="I3" s="158"/>
      <c r="J3" s="159" t="s">
        <v>167</v>
      </c>
      <c r="K3" s="147"/>
      <c r="L3" s="153" t="s">
        <v>181</v>
      </c>
      <c r="M3" s="139" t="s">
        <v>315</v>
      </c>
    </row>
    <row r="4" spans="1:16" x14ac:dyDescent="0.25">
      <c r="A4" s="161" t="s">
        <v>288</v>
      </c>
      <c r="B4" s="201" t="s">
        <v>237</v>
      </c>
      <c r="C4" s="161" t="s">
        <v>289</v>
      </c>
      <c r="D4" s="155" t="s">
        <v>329</v>
      </c>
      <c r="E4" s="162">
        <v>4</v>
      </c>
      <c r="F4" s="163"/>
      <c r="G4" s="176"/>
      <c r="H4" s="158"/>
      <c r="I4" s="158"/>
      <c r="J4" s="159" t="s">
        <v>167</v>
      </c>
      <c r="K4" s="147" t="s">
        <v>376</v>
      </c>
      <c r="L4" s="153" t="s">
        <v>181</v>
      </c>
      <c r="M4" s="139" t="s">
        <v>315</v>
      </c>
    </row>
    <row r="5" spans="1:16" x14ac:dyDescent="0.25">
      <c r="A5" s="161" t="s">
        <v>189</v>
      </c>
      <c r="B5" s="147" t="s">
        <v>146</v>
      </c>
      <c r="C5" s="161" t="s">
        <v>147</v>
      </c>
      <c r="D5" s="155" t="s">
        <v>8</v>
      </c>
      <c r="E5" s="162">
        <v>1.75</v>
      </c>
      <c r="F5" s="163"/>
      <c r="G5" s="176"/>
      <c r="H5" s="158"/>
      <c r="I5" s="158"/>
      <c r="J5" s="159" t="s">
        <v>167</v>
      </c>
      <c r="K5" s="147"/>
      <c r="L5" s="153" t="s">
        <v>181</v>
      </c>
      <c r="M5" s="139" t="s">
        <v>315</v>
      </c>
    </row>
    <row r="6" spans="1:16" x14ac:dyDescent="0.25">
      <c r="A6" s="161" t="s">
        <v>188</v>
      </c>
      <c r="B6" s="161" t="s">
        <v>174</v>
      </c>
      <c r="C6" s="147" t="s">
        <v>175</v>
      </c>
      <c r="D6" s="155" t="s">
        <v>8</v>
      </c>
      <c r="E6" s="162"/>
      <c r="F6" s="164" t="s">
        <v>176</v>
      </c>
      <c r="G6" s="176"/>
      <c r="H6" s="158"/>
      <c r="I6" s="158"/>
      <c r="J6" s="159"/>
      <c r="K6" s="147" t="s">
        <v>299</v>
      </c>
      <c r="L6" s="153" t="s">
        <v>181</v>
      </c>
      <c r="M6" s="139" t="s">
        <v>315</v>
      </c>
    </row>
    <row r="7" spans="1:16" x14ac:dyDescent="0.25">
      <c r="A7" s="161" t="s">
        <v>55</v>
      </c>
      <c r="B7" s="194" t="s">
        <v>215</v>
      </c>
      <c r="C7" s="195" t="s">
        <v>216</v>
      </c>
      <c r="D7" s="155" t="s">
        <v>217</v>
      </c>
      <c r="E7" s="156">
        <v>37.5</v>
      </c>
      <c r="F7" s="157"/>
      <c r="H7" s="158"/>
      <c r="I7" s="158"/>
      <c r="J7" s="159" t="s">
        <v>167</v>
      </c>
      <c r="K7" s="147"/>
      <c r="L7" s="153" t="s">
        <v>181</v>
      </c>
      <c r="M7" s="139" t="s">
        <v>315</v>
      </c>
    </row>
    <row r="8" spans="1:16" ht="24.75" customHeight="1" x14ac:dyDescent="0.25">
      <c r="A8" s="161" t="s">
        <v>296</v>
      </c>
      <c r="B8" s="201" t="s">
        <v>297</v>
      </c>
      <c r="C8" s="201" t="s">
        <v>300</v>
      </c>
      <c r="D8" s="155" t="s">
        <v>158</v>
      </c>
      <c r="E8" s="162">
        <v>0.6</v>
      </c>
      <c r="F8" s="163"/>
      <c r="G8" s="176"/>
      <c r="H8" s="158"/>
      <c r="I8" s="158"/>
      <c r="J8" s="159"/>
      <c r="K8" s="147" t="s">
        <v>298</v>
      </c>
      <c r="L8" s="153" t="s">
        <v>181</v>
      </c>
      <c r="M8" s="139" t="s">
        <v>315</v>
      </c>
    </row>
    <row r="9" spans="1:16" x14ac:dyDescent="0.25">
      <c r="A9" s="161" t="s">
        <v>339</v>
      </c>
      <c r="B9" s="161" t="s">
        <v>340</v>
      </c>
      <c r="C9" s="161" t="s">
        <v>341</v>
      </c>
      <c r="D9" s="155" t="s">
        <v>220</v>
      </c>
      <c r="E9" s="162">
        <v>2.69</v>
      </c>
      <c r="F9" s="163">
        <v>0.35</v>
      </c>
      <c r="H9" s="158"/>
      <c r="I9" s="158"/>
      <c r="J9" s="159"/>
      <c r="K9" s="147"/>
      <c r="L9" s="153" t="s">
        <v>181</v>
      </c>
      <c r="M9" s="139" t="s">
        <v>315</v>
      </c>
    </row>
    <row r="10" spans="1:16" x14ac:dyDescent="0.25">
      <c r="A10" s="161" t="s">
        <v>62</v>
      </c>
      <c r="B10" s="201" t="s">
        <v>247</v>
      </c>
      <c r="C10" s="161" t="s">
        <v>301</v>
      </c>
      <c r="D10" s="155" t="s">
        <v>8</v>
      </c>
      <c r="E10" s="162">
        <v>1.75</v>
      </c>
      <c r="F10" s="163">
        <v>0.55100000000000005</v>
      </c>
      <c r="G10" s="176"/>
      <c r="H10" s="158"/>
      <c r="I10" s="158"/>
      <c r="J10" s="159"/>
      <c r="K10" s="147" t="s">
        <v>302</v>
      </c>
      <c r="L10" s="153" t="s">
        <v>181</v>
      </c>
      <c r="M10" s="139" t="s">
        <v>315</v>
      </c>
    </row>
    <row r="11" spans="1:16" x14ac:dyDescent="0.25">
      <c r="A11" s="161" t="s">
        <v>221</v>
      </c>
      <c r="B11" s="194" t="s">
        <v>218</v>
      </c>
      <c r="C11" s="201" t="s">
        <v>219</v>
      </c>
      <c r="D11" s="155" t="s">
        <v>220</v>
      </c>
      <c r="E11" s="156">
        <v>2.2000000000000002</v>
      </c>
      <c r="F11" s="157"/>
      <c r="H11" s="158"/>
      <c r="I11" s="158"/>
      <c r="J11" s="159" t="s">
        <v>167</v>
      </c>
      <c r="K11" s="147"/>
      <c r="L11" s="153" t="s">
        <v>181</v>
      </c>
      <c r="M11" s="139" t="s">
        <v>315</v>
      </c>
    </row>
    <row r="12" spans="1:16" x14ac:dyDescent="0.25">
      <c r="A12" s="161" t="s">
        <v>115</v>
      </c>
      <c r="B12" s="147" t="s">
        <v>308</v>
      </c>
      <c r="C12" s="161" t="s">
        <v>287</v>
      </c>
      <c r="D12" s="155" t="s">
        <v>7</v>
      </c>
      <c r="E12" s="156">
        <v>1.35</v>
      </c>
      <c r="F12" s="157"/>
      <c r="H12" s="158"/>
      <c r="I12" s="158"/>
      <c r="J12" s="159" t="s">
        <v>167</v>
      </c>
      <c r="K12" s="147"/>
      <c r="L12" s="153" t="s">
        <v>181</v>
      </c>
      <c r="M12" s="139" t="s">
        <v>315</v>
      </c>
    </row>
    <row r="13" spans="1:16" x14ac:dyDescent="0.25">
      <c r="A13" s="161" t="s">
        <v>293</v>
      </c>
      <c r="B13" s="161"/>
      <c r="C13" s="161" t="s">
        <v>294</v>
      </c>
      <c r="D13" s="155" t="s">
        <v>158</v>
      </c>
      <c r="E13" s="156"/>
      <c r="F13" s="157"/>
      <c r="H13" s="158"/>
      <c r="I13" s="158"/>
      <c r="J13" s="159"/>
      <c r="K13" s="147" t="s">
        <v>295</v>
      </c>
      <c r="L13" s="153" t="s">
        <v>181</v>
      </c>
      <c r="M13" s="261"/>
      <c r="N13" s="139" t="s">
        <v>315</v>
      </c>
    </row>
    <row r="14" spans="1:16" x14ac:dyDescent="0.25">
      <c r="A14" s="161" t="s">
        <v>121</v>
      </c>
      <c r="B14" s="161"/>
      <c r="C14" s="161" t="s">
        <v>377</v>
      </c>
      <c r="D14" s="155" t="s">
        <v>7</v>
      </c>
      <c r="E14" s="162"/>
      <c r="F14" s="163"/>
      <c r="H14" s="158"/>
      <c r="I14" s="158"/>
      <c r="J14" s="159"/>
      <c r="K14" s="147" t="s">
        <v>411</v>
      </c>
      <c r="L14" s="153" t="s">
        <v>181</v>
      </c>
      <c r="M14" s="260"/>
      <c r="N14" s="139" t="s">
        <v>315</v>
      </c>
    </row>
    <row r="15" spans="1:16" x14ac:dyDescent="0.25">
      <c r="A15" s="161" t="s">
        <v>185</v>
      </c>
      <c r="B15" s="161" t="s">
        <v>164</v>
      </c>
      <c r="C15" s="161" t="s">
        <v>165</v>
      </c>
      <c r="D15" s="155" t="s">
        <v>8</v>
      </c>
      <c r="E15" s="162">
        <v>1.78</v>
      </c>
      <c r="F15" s="163"/>
      <c r="G15" s="176"/>
      <c r="H15" s="158"/>
      <c r="I15" s="158"/>
      <c r="J15" s="159" t="s">
        <v>167</v>
      </c>
      <c r="K15" s="147" t="s">
        <v>370</v>
      </c>
      <c r="L15" s="153" t="s">
        <v>181</v>
      </c>
      <c r="M15" s="139" t="s">
        <v>315</v>
      </c>
    </row>
    <row r="16" spans="1:16" x14ac:dyDescent="0.25">
      <c r="A16" s="161" t="s">
        <v>13</v>
      </c>
      <c r="B16" s="161" t="s">
        <v>253</v>
      </c>
      <c r="C16" s="161" t="s">
        <v>159</v>
      </c>
      <c r="D16" s="155" t="s">
        <v>6</v>
      </c>
      <c r="E16" s="162">
        <v>0.91</v>
      </c>
      <c r="F16" s="163"/>
      <c r="H16" s="158"/>
      <c r="I16" s="158"/>
      <c r="J16" s="159" t="s">
        <v>168</v>
      </c>
      <c r="K16" s="147"/>
      <c r="L16" s="153" t="s">
        <v>181</v>
      </c>
      <c r="M16" s="139" t="s">
        <v>315</v>
      </c>
    </row>
    <row r="17" spans="1:18" x14ac:dyDescent="0.25">
      <c r="A17" s="161" t="s">
        <v>182</v>
      </c>
      <c r="B17" s="161" t="s">
        <v>160</v>
      </c>
      <c r="C17" s="161" t="s">
        <v>180</v>
      </c>
      <c r="D17" s="155" t="s">
        <v>8</v>
      </c>
      <c r="E17" s="162">
        <v>1.88</v>
      </c>
      <c r="F17" s="163"/>
      <c r="H17" s="158"/>
      <c r="I17" s="158"/>
      <c r="J17" s="159" t="s">
        <v>167</v>
      </c>
      <c r="K17" s="147"/>
      <c r="L17" s="153" t="s">
        <v>181</v>
      </c>
      <c r="M17" s="139" t="s">
        <v>315</v>
      </c>
    </row>
    <row r="18" spans="1:18" x14ac:dyDescent="0.25">
      <c r="A18" s="161" t="s">
        <v>224</v>
      </c>
      <c r="B18" s="161"/>
      <c r="C18" s="161" t="s">
        <v>225</v>
      </c>
      <c r="D18" s="155" t="s">
        <v>7</v>
      </c>
      <c r="E18" s="162">
        <v>1.024</v>
      </c>
      <c r="F18" s="163"/>
      <c r="H18" s="158"/>
      <c r="I18" s="158"/>
      <c r="J18" s="159" t="s">
        <v>168</v>
      </c>
      <c r="K18" s="147" t="s">
        <v>226</v>
      </c>
      <c r="L18" s="153" t="s">
        <v>181</v>
      </c>
      <c r="M18" s="261"/>
      <c r="N18" s="139" t="s">
        <v>315</v>
      </c>
    </row>
    <row r="19" spans="1:18" x14ac:dyDescent="0.25">
      <c r="A19" s="161" t="s">
        <v>99</v>
      </c>
      <c r="B19" s="161" t="s">
        <v>178</v>
      </c>
      <c r="C19" s="161" t="s">
        <v>149</v>
      </c>
      <c r="D19" s="155" t="s">
        <v>6</v>
      </c>
      <c r="E19" s="162">
        <v>0.8</v>
      </c>
      <c r="F19" s="163"/>
      <c r="G19" s="176"/>
      <c r="H19" s="158"/>
      <c r="I19" s="158"/>
      <c r="J19" s="159" t="s">
        <v>167</v>
      </c>
      <c r="K19" s="147"/>
      <c r="L19" s="153" t="s">
        <v>181</v>
      </c>
      <c r="M19" s="139" t="s">
        <v>315</v>
      </c>
      <c r="N19" s="261"/>
    </row>
    <row r="20" spans="1:18" x14ac:dyDescent="0.25">
      <c r="A20" s="161" t="s">
        <v>119</v>
      </c>
      <c r="B20" s="161" t="s">
        <v>177</v>
      </c>
      <c r="C20" s="161" t="s">
        <v>151</v>
      </c>
      <c r="D20" s="155" t="s">
        <v>7</v>
      </c>
      <c r="E20" s="162">
        <v>1.64</v>
      </c>
      <c r="F20" s="163"/>
      <c r="G20" s="176"/>
      <c r="H20" s="158"/>
      <c r="I20" s="158"/>
      <c r="J20" s="159"/>
      <c r="K20" s="147" t="s">
        <v>309</v>
      </c>
      <c r="L20" s="153" t="s">
        <v>181</v>
      </c>
      <c r="M20" s="139" t="s">
        <v>315</v>
      </c>
    </row>
    <row r="21" spans="1:18" x14ac:dyDescent="0.25">
      <c r="A21" s="161" t="s">
        <v>344</v>
      </c>
      <c r="B21" s="161" t="s">
        <v>262</v>
      </c>
      <c r="C21" s="161"/>
      <c r="D21" s="155" t="s">
        <v>220</v>
      </c>
      <c r="E21" s="162">
        <v>2.34</v>
      </c>
      <c r="F21" s="163"/>
      <c r="G21" s="176"/>
      <c r="H21" s="158"/>
      <c r="I21" s="158"/>
      <c r="J21" s="159"/>
      <c r="K21" s="147" t="s">
        <v>428</v>
      </c>
      <c r="L21" s="153" t="s">
        <v>181</v>
      </c>
      <c r="M21" s="139" t="s">
        <v>315</v>
      </c>
    </row>
    <row r="22" spans="1:18" x14ac:dyDescent="0.25">
      <c r="A22" s="161" t="s">
        <v>109</v>
      </c>
      <c r="B22" s="147" t="s">
        <v>263</v>
      </c>
      <c r="C22" s="337" t="s">
        <v>303</v>
      </c>
      <c r="D22" s="155" t="s">
        <v>6</v>
      </c>
      <c r="E22" s="338">
        <v>1.08</v>
      </c>
      <c r="F22" s="157"/>
      <c r="G22" s="336"/>
      <c r="H22" s="160"/>
      <c r="I22" s="160"/>
      <c r="J22" s="159"/>
      <c r="K22" s="147" t="s">
        <v>437</v>
      </c>
      <c r="L22" s="153" t="s">
        <v>181</v>
      </c>
      <c r="M22" s="139" t="s">
        <v>315</v>
      </c>
      <c r="N22" s="147"/>
      <c r="O22" s="147"/>
    </row>
    <row r="23" spans="1:18" x14ac:dyDescent="0.25">
      <c r="A23" s="161" t="s">
        <v>342</v>
      </c>
      <c r="B23" s="161" t="s">
        <v>343</v>
      </c>
      <c r="C23" s="161"/>
      <c r="D23" s="155" t="s">
        <v>6</v>
      </c>
      <c r="E23" s="162">
        <v>1.4</v>
      </c>
      <c r="F23" s="163"/>
      <c r="H23" s="158"/>
      <c r="I23" s="158"/>
      <c r="J23" s="159"/>
      <c r="K23" s="147"/>
      <c r="L23" s="153" t="s">
        <v>181</v>
      </c>
      <c r="M23" s="139" t="s">
        <v>315</v>
      </c>
    </row>
    <row r="24" spans="1:18" x14ac:dyDescent="0.25">
      <c r="A24" s="161" t="s">
        <v>126</v>
      </c>
      <c r="B24" s="161" t="s">
        <v>335</v>
      </c>
      <c r="C24" s="161" t="s">
        <v>336</v>
      </c>
      <c r="D24" s="155" t="s">
        <v>5</v>
      </c>
      <c r="E24" s="162"/>
      <c r="F24" s="163">
        <v>0.67300000000000004</v>
      </c>
      <c r="G24" s="176"/>
      <c r="H24" s="158"/>
      <c r="I24" s="158"/>
      <c r="J24" s="159"/>
      <c r="K24" s="147"/>
      <c r="L24" s="153" t="s">
        <v>181</v>
      </c>
      <c r="N24" s="261"/>
    </row>
    <row r="25" spans="1:18" x14ac:dyDescent="0.25">
      <c r="A25" s="161" t="s">
        <v>436</v>
      </c>
      <c r="B25" s="194" t="s">
        <v>333</v>
      </c>
      <c r="C25" s="161" t="s">
        <v>334</v>
      </c>
      <c r="D25" s="155" t="s">
        <v>8</v>
      </c>
      <c r="E25" s="162">
        <v>1.83</v>
      </c>
      <c r="F25" s="163"/>
      <c r="G25" s="176"/>
      <c r="H25" s="158"/>
      <c r="I25" s="158"/>
      <c r="J25" s="159"/>
      <c r="K25" s="147" t="s">
        <v>420</v>
      </c>
      <c r="L25" s="153" t="s">
        <v>181</v>
      </c>
      <c r="M25" s="139" t="s">
        <v>315</v>
      </c>
    </row>
    <row r="26" spans="1:18" x14ac:dyDescent="0.25">
      <c r="A26" s="147" t="s">
        <v>66</v>
      </c>
      <c r="B26" s="147" t="s">
        <v>162</v>
      </c>
      <c r="C26" s="147" t="s">
        <v>163</v>
      </c>
      <c r="D26" s="155" t="s">
        <v>7</v>
      </c>
      <c r="E26" s="162">
        <v>1.45</v>
      </c>
      <c r="F26" s="163"/>
      <c r="G26" s="176"/>
      <c r="H26" s="158"/>
      <c r="I26" s="158"/>
      <c r="J26" s="159" t="s">
        <v>167</v>
      </c>
      <c r="K26" s="147" t="s">
        <v>330</v>
      </c>
      <c r="L26" s="153" t="s">
        <v>181</v>
      </c>
    </row>
    <row r="27" spans="1:18" x14ac:dyDescent="0.25">
      <c r="A27" s="161" t="s">
        <v>227</v>
      </c>
      <c r="B27" s="161"/>
      <c r="C27" s="161" t="s">
        <v>286</v>
      </c>
      <c r="D27" s="155" t="s">
        <v>158</v>
      </c>
      <c r="E27" s="156"/>
      <c r="F27" s="157"/>
      <c r="H27" s="158"/>
      <c r="I27" s="158"/>
      <c r="J27" s="159"/>
      <c r="K27" s="147" t="s">
        <v>295</v>
      </c>
      <c r="L27" s="153" t="s">
        <v>181</v>
      </c>
      <c r="N27" s="139" t="s">
        <v>315</v>
      </c>
    </row>
    <row r="28" spans="1:18" ht="23.25" x14ac:dyDescent="0.3">
      <c r="A28" s="165" t="s">
        <v>186</v>
      </c>
      <c r="B28" s="161"/>
      <c r="C28" s="161" t="s">
        <v>148</v>
      </c>
      <c r="D28" s="155" t="s">
        <v>6</v>
      </c>
      <c r="E28" s="162"/>
      <c r="F28" s="163"/>
      <c r="G28" s="176"/>
      <c r="H28" s="158"/>
      <c r="I28" s="158"/>
      <c r="J28" s="159"/>
      <c r="K28" s="147" t="s">
        <v>154</v>
      </c>
      <c r="L28" s="153" t="s">
        <v>181</v>
      </c>
      <c r="M28" s="261"/>
      <c r="N28" s="139" t="s">
        <v>315</v>
      </c>
    </row>
    <row r="29" spans="1:18" ht="23.25" x14ac:dyDescent="0.3">
      <c r="A29" s="165" t="s">
        <v>214</v>
      </c>
      <c r="B29" s="296" t="s">
        <v>326</v>
      </c>
      <c r="C29" s="161" t="s">
        <v>331</v>
      </c>
      <c r="D29" s="155" t="s">
        <v>8</v>
      </c>
      <c r="E29" s="162"/>
      <c r="F29" s="163"/>
      <c r="G29" s="176"/>
      <c r="H29" s="158"/>
      <c r="I29" s="158"/>
      <c r="J29" s="159"/>
      <c r="K29" s="147" t="s">
        <v>153</v>
      </c>
      <c r="L29" s="153" t="s">
        <v>181</v>
      </c>
      <c r="N29" s="139" t="s">
        <v>315</v>
      </c>
    </row>
    <row r="30" spans="1:18" x14ac:dyDescent="0.25">
      <c r="A30" s="161" t="s">
        <v>184</v>
      </c>
      <c r="B30" s="147" t="s">
        <v>172</v>
      </c>
      <c r="C30" s="161" t="s">
        <v>173</v>
      </c>
      <c r="D30" s="155" t="s">
        <v>7</v>
      </c>
      <c r="E30" s="162">
        <v>1.4</v>
      </c>
      <c r="F30" s="163">
        <v>0.3</v>
      </c>
      <c r="G30" s="176"/>
      <c r="H30" s="158"/>
      <c r="I30" s="158"/>
      <c r="J30" s="159" t="s">
        <v>168</v>
      </c>
      <c r="K30" s="147" t="s">
        <v>322</v>
      </c>
      <c r="L30" s="153" t="s">
        <v>181</v>
      </c>
      <c r="M30" s="139" t="s">
        <v>315</v>
      </c>
      <c r="N30" s="261"/>
    </row>
    <row r="31" spans="1:18" x14ac:dyDescent="0.25">
      <c r="A31" s="147" t="s">
        <v>187</v>
      </c>
      <c r="B31" s="424" t="s">
        <v>422</v>
      </c>
      <c r="C31" s="161" t="s">
        <v>152</v>
      </c>
      <c r="D31" s="155" t="s">
        <v>8</v>
      </c>
      <c r="E31" s="162">
        <v>1.8</v>
      </c>
      <c r="F31" s="163"/>
      <c r="G31" s="178">
        <v>1045</v>
      </c>
      <c r="H31" s="158"/>
      <c r="I31" s="158"/>
      <c r="J31" s="159"/>
      <c r="K31" s="147"/>
      <c r="L31" s="153" t="s">
        <v>181</v>
      </c>
      <c r="N31" s="139" t="s">
        <v>315</v>
      </c>
      <c r="R31" s="139" t="s">
        <v>419</v>
      </c>
    </row>
    <row r="32" spans="1:18" x14ac:dyDescent="0.25">
      <c r="A32" s="161" t="s">
        <v>337</v>
      </c>
      <c r="B32" s="161"/>
      <c r="C32" s="161" t="s">
        <v>338</v>
      </c>
      <c r="D32" s="155" t="s">
        <v>7</v>
      </c>
      <c r="E32" s="156"/>
      <c r="F32" s="157"/>
      <c r="H32" s="158"/>
      <c r="I32" s="158"/>
      <c r="J32" s="159"/>
      <c r="K32" s="147"/>
      <c r="L32" s="153" t="s">
        <v>181</v>
      </c>
      <c r="M32" s="260"/>
      <c r="N32" s="139" t="s">
        <v>315</v>
      </c>
    </row>
    <row r="33" spans="1:14" x14ac:dyDescent="0.25">
      <c r="A33" s="161" t="s">
        <v>123</v>
      </c>
      <c r="L33" s="153" t="s">
        <v>181</v>
      </c>
      <c r="N33" s="139" t="s">
        <v>315</v>
      </c>
    </row>
    <row r="34" spans="1:14" x14ac:dyDescent="0.25">
      <c r="A34" s="161"/>
      <c r="B34" s="161"/>
      <c r="C34" s="161"/>
      <c r="D34" s="155"/>
      <c r="E34" s="156"/>
      <c r="F34" s="157"/>
      <c r="H34" s="158"/>
      <c r="I34" s="158"/>
      <c r="J34" s="159"/>
      <c r="K34" s="147"/>
      <c r="L34" s="153" t="s">
        <v>181</v>
      </c>
    </row>
    <row r="35" spans="1:14" x14ac:dyDescent="0.25">
      <c r="A35" s="161"/>
      <c r="B35" s="161"/>
      <c r="C35" s="161"/>
      <c r="D35" s="155"/>
      <c r="E35" s="156"/>
      <c r="F35" s="157"/>
      <c r="H35" s="158"/>
      <c r="I35" s="158"/>
      <c r="J35" s="159"/>
      <c r="K35" s="147"/>
      <c r="L35" s="153" t="s">
        <v>181</v>
      </c>
    </row>
    <row r="36" spans="1:14" x14ac:dyDescent="0.25">
      <c r="A36" s="161"/>
      <c r="B36" s="161"/>
      <c r="C36" s="161"/>
      <c r="D36" s="155"/>
      <c r="E36" s="156"/>
      <c r="F36" s="157"/>
      <c r="H36" s="158"/>
      <c r="I36" s="158"/>
      <c r="J36" s="159"/>
      <c r="K36" s="147"/>
      <c r="L36" s="153" t="s">
        <v>181</v>
      </c>
    </row>
    <row r="37" spans="1:14" x14ac:dyDescent="0.25">
      <c r="A37" s="161"/>
      <c r="B37" s="161"/>
      <c r="C37" s="161"/>
      <c r="D37" s="155"/>
      <c r="E37" s="156"/>
      <c r="F37" s="157"/>
      <c r="H37" s="158"/>
      <c r="I37" s="158"/>
      <c r="J37" s="159"/>
      <c r="K37" s="147"/>
      <c r="L37" s="153" t="s">
        <v>181</v>
      </c>
    </row>
    <row r="38" spans="1:14" x14ac:dyDescent="0.25">
      <c r="A38" s="161"/>
      <c r="B38" s="161"/>
      <c r="C38" s="161"/>
      <c r="D38" s="155"/>
      <c r="E38" s="162"/>
      <c r="F38" s="163"/>
      <c r="G38" s="176"/>
      <c r="H38" s="158"/>
      <c r="I38" s="158"/>
      <c r="J38" s="159"/>
      <c r="K38" s="147"/>
      <c r="L38" s="153" t="s">
        <v>181</v>
      </c>
    </row>
    <row r="39" spans="1:14" x14ac:dyDescent="0.25">
      <c r="A39" s="161"/>
      <c r="B39" s="161"/>
      <c r="C39" s="223"/>
      <c r="D39" s="155"/>
      <c r="E39" s="162"/>
      <c r="F39" s="163"/>
      <c r="G39" s="176"/>
      <c r="H39" s="158"/>
      <c r="I39" s="158"/>
      <c r="J39" s="159"/>
      <c r="K39" s="147"/>
      <c r="L39" s="153" t="s">
        <v>181</v>
      </c>
    </row>
    <row r="40" spans="1:14" x14ac:dyDescent="0.25">
      <c r="A40" s="161"/>
      <c r="B40" s="161"/>
      <c r="C40" s="161"/>
      <c r="D40" s="155"/>
      <c r="E40" s="162"/>
      <c r="F40" s="163"/>
      <c r="G40" s="176"/>
      <c r="H40" s="158"/>
      <c r="I40" s="158"/>
      <c r="J40" s="159"/>
      <c r="K40" s="147"/>
      <c r="L40" s="153" t="s">
        <v>181</v>
      </c>
    </row>
    <row r="41" spans="1:14" x14ac:dyDescent="0.25">
      <c r="A41" s="161"/>
      <c r="B41" s="161"/>
      <c r="C41" s="161"/>
      <c r="D41" s="155"/>
      <c r="E41" s="156"/>
      <c r="F41" s="157"/>
      <c r="H41" s="158"/>
      <c r="I41" s="158"/>
      <c r="J41" s="159"/>
      <c r="K41" s="147"/>
      <c r="L41" s="153" t="s">
        <v>181</v>
      </c>
    </row>
    <row r="42" spans="1:14" x14ac:dyDescent="0.25">
      <c r="A42" s="161"/>
      <c r="B42" s="161"/>
      <c r="C42" s="161"/>
      <c r="D42" s="155"/>
      <c r="E42" s="156"/>
      <c r="F42" s="157"/>
      <c r="H42" s="158"/>
      <c r="I42" s="158"/>
      <c r="J42" s="159"/>
      <c r="K42" s="147"/>
      <c r="L42" s="153" t="s">
        <v>181</v>
      </c>
    </row>
    <row r="43" spans="1:14" x14ac:dyDescent="0.25">
      <c r="A43" s="161"/>
      <c r="B43" s="161"/>
      <c r="C43" s="161"/>
      <c r="D43" s="155"/>
      <c r="E43" s="156"/>
      <c r="F43" s="157"/>
      <c r="H43" s="158"/>
      <c r="I43" s="158"/>
      <c r="J43" s="159"/>
      <c r="K43" s="147"/>
      <c r="L43" s="153" t="s">
        <v>181</v>
      </c>
    </row>
    <row r="44" spans="1:14" x14ac:dyDescent="0.25">
      <c r="A44" s="161"/>
      <c r="B44" s="161"/>
      <c r="C44" s="161"/>
      <c r="D44" s="155"/>
      <c r="E44" s="162"/>
      <c r="F44" s="163"/>
      <c r="G44" s="176"/>
      <c r="H44" s="158"/>
      <c r="I44" s="158"/>
      <c r="J44" s="159"/>
      <c r="K44" s="147"/>
      <c r="L44" s="153" t="s">
        <v>181</v>
      </c>
    </row>
    <row r="45" spans="1:14" x14ac:dyDescent="0.25">
      <c r="A45" s="161"/>
      <c r="B45" s="161"/>
      <c r="C45" s="161"/>
      <c r="D45" s="155"/>
      <c r="E45" s="162"/>
      <c r="F45" s="163"/>
      <c r="G45" s="176"/>
      <c r="H45" s="166"/>
      <c r="I45" s="166"/>
      <c r="J45" s="167"/>
      <c r="K45" s="147"/>
      <c r="L45" s="153" t="s">
        <v>181</v>
      </c>
    </row>
    <row r="46" spans="1:14" x14ac:dyDescent="0.25">
      <c r="A46" s="161"/>
      <c r="B46" s="161"/>
      <c r="C46" s="161"/>
      <c r="D46" s="155"/>
      <c r="E46" s="162"/>
      <c r="F46" s="163"/>
      <c r="G46" s="176"/>
      <c r="H46" s="158"/>
      <c r="I46" s="158"/>
      <c r="J46" s="159"/>
      <c r="K46" s="147"/>
      <c r="L46" s="153" t="s">
        <v>181</v>
      </c>
    </row>
    <row r="47" spans="1:14" x14ac:dyDescent="0.25">
      <c r="A47" s="420"/>
      <c r="B47" s="420"/>
      <c r="C47" s="161"/>
      <c r="D47" s="155"/>
      <c r="E47" s="162"/>
      <c r="F47" s="163"/>
      <c r="G47" s="176"/>
      <c r="H47" s="158"/>
      <c r="I47" s="158"/>
      <c r="J47" s="159"/>
      <c r="K47" s="147"/>
      <c r="L47" s="153" t="s">
        <v>181</v>
      </c>
    </row>
    <row r="48" spans="1:14" x14ac:dyDescent="0.25">
      <c r="A48" s="161"/>
      <c r="B48" s="201"/>
      <c r="C48" s="161"/>
      <c r="D48" s="155"/>
      <c r="E48" s="162"/>
      <c r="F48" s="163"/>
      <c r="G48" s="176"/>
      <c r="H48" s="158"/>
      <c r="I48" s="158"/>
      <c r="J48" s="159"/>
      <c r="K48" s="147"/>
      <c r="L48" s="153" t="s">
        <v>181</v>
      </c>
    </row>
    <row r="49" spans="1:12" x14ac:dyDescent="0.25">
      <c r="A49" s="161"/>
      <c r="B49" s="161"/>
      <c r="C49" s="161"/>
      <c r="D49" s="155"/>
      <c r="E49" s="162"/>
      <c r="F49" s="163"/>
      <c r="G49" s="176"/>
      <c r="H49" s="158"/>
      <c r="I49" s="158"/>
      <c r="J49" s="159"/>
      <c r="K49" s="147"/>
      <c r="L49" s="153" t="s">
        <v>181</v>
      </c>
    </row>
    <row r="50" spans="1:12" x14ac:dyDescent="0.25">
      <c r="A50" s="161"/>
      <c r="B50" s="161"/>
      <c r="C50" s="161"/>
      <c r="D50" s="155"/>
      <c r="E50" s="156"/>
      <c r="F50" s="157"/>
      <c r="H50" s="158"/>
      <c r="I50" s="158"/>
      <c r="J50" s="159"/>
      <c r="K50" s="147"/>
      <c r="L50" s="153" t="s">
        <v>181</v>
      </c>
    </row>
    <row r="53" spans="1:12" x14ac:dyDescent="0.25">
      <c r="E53" s="151"/>
      <c r="F53" s="149"/>
    </row>
    <row r="149" spans="1:4" x14ac:dyDescent="0.25">
      <c r="A149" s="142" t="s">
        <v>137</v>
      </c>
      <c r="B149" s="142"/>
      <c r="C149" s="142"/>
    </row>
    <row r="150" spans="1:4" x14ac:dyDescent="0.25">
      <c r="A150" s="142" t="s">
        <v>9</v>
      </c>
      <c r="B150" s="142"/>
      <c r="C150" s="142"/>
      <c r="D150" s="143" t="s">
        <v>7</v>
      </c>
    </row>
    <row r="151" spans="1:4" x14ac:dyDescent="0.25">
      <c r="A151" s="142" t="s">
        <v>54</v>
      </c>
      <c r="B151" s="142"/>
      <c r="C151" s="142"/>
      <c r="D151" s="143" t="s">
        <v>7</v>
      </c>
    </row>
    <row r="152" spans="1:4" x14ac:dyDescent="0.25">
      <c r="A152" s="142" t="s">
        <v>11</v>
      </c>
      <c r="B152" s="142"/>
      <c r="C152" s="142"/>
      <c r="D152" s="143" t="s">
        <v>8</v>
      </c>
    </row>
    <row r="153" spans="1:4" x14ac:dyDescent="0.25">
      <c r="A153" s="142" t="s">
        <v>12</v>
      </c>
      <c r="B153" s="142"/>
      <c r="C153" s="142"/>
      <c r="D153" s="144" t="s">
        <v>7</v>
      </c>
    </row>
    <row r="154" spans="1:4" x14ac:dyDescent="0.25">
      <c r="A154" s="142" t="s">
        <v>26</v>
      </c>
      <c r="B154" s="142"/>
      <c r="C154" s="142"/>
      <c r="D154" s="143" t="s">
        <v>4</v>
      </c>
    </row>
    <row r="155" spans="1:4" x14ac:dyDescent="0.25">
      <c r="A155" s="142" t="s">
        <v>28</v>
      </c>
      <c r="B155" s="142"/>
      <c r="C155" s="142"/>
      <c r="D155" s="143" t="s">
        <v>8</v>
      </c>
    </row>
    <row r="156" spans="1:4" x14ac:dyDescent="0.25">
      <c r="A156" s="142" t="s">
        <v>27</v>
      </c>
      <c r="B156" s="142"/>
      <c r="C156" s="142"/>
      <c r="D156" s="143" t="s">
        <v>7</v>
      </c>
    </row>
    <row r="157" spans="1:4" x14ac:dyDescent="0.25">
      <c r="A157" s="145" t="s">
        <v>108</v>
      </c>
      <c r="B157" s="145"/>
      <c r="C157" s="145"/>
      <c r="D157" s="144" t="s">
        <v>7</v>
      </c>
    </row>
    <row r="158" spans="1:4" x14ac:dyDescent="0.25">
      <c r="A158" s="142" t="s">
        <v>92</v>
      </c>
      <c r="B158" s="142"/>
      <c r="C158" s="142"/>
      <c r="D158" s="143" t="s">
        <v>7</v>
      </c>
    </row>
    <row r="159" spans="1:4" x14ac:dyDescent="0.25">
      <c r="A159" s="145" t="s">
        <v>124</v>
      </c>
      <c r="B159" s="145"/>
      <c r="C159" s="145"/>
      <c r="D159" s="144" t="s">
        <v>6</v>
      </c>
    </row>
    <row r="160" spans="1:4" x14ac:dyDescent="0.25">
      <c r="A160" s="145" t="s">
        <v>122</v>
      </c>
      <c r="B160" s="145"/>
      <c r="C160" s="145"/>
      <c r="D160" s="144" t="s">
        <v>6</v>
      </c>
    </row>
    <row r="161" spans="1:4" x14ac:dyDescent="0.25">
      <c r="A161" s="142" t="s">
        <v>55</v>
      </c>
      <c r="B161" s="142"/>
      <c r="C161" s="142"/>
      <c r="D161" s="143" t="s">
        <v>60</v>
      </c>
    </row>
    <row r="162" spans="1:4" x14ac:dyDescent="0.25">
      <c r="A162" s="145" t="s">
        <v>110</v>
      </c>
      <c r="B162" s="145"/>
      <c r="C162" s="145"/>
      <c r="D162" s="144" t="s">
        <v>4</v>
      </c>
    </row>
    <row r="163" spans="1:4" x14ac:dyDescent="0.25">
      <c r="A163" s="142" t="s">
        <v>25</v>
      </c>
      <c r="B163" s="142"/>
      <c r="C163" s="142"/>
      <c r="D163" s="143" t="s">
        <v>8</v>
      </c>
    </row>
    <row r="164" spans="1:4" x14ac:dyDescent="0.25">
      <c r="A164" s="145" t="s">
        <v>117</v>
      </c>
      <c r="B164" s="145"/>
      <c r="C164" s="145"/>
      <c r="D164" s="144" t="s">
        <v>6</v>
      </c>
    </row>
    <row r="165" spans="1:4" x14ac:dyDescent="0.25">
      <c r="A165" s="142" t="s">
        <v>62</v>
      </c>
      <c r="B165" s="142"/>
      <c r="C165" s="142"/>
      <c r="D165" s="144" t="s">
        <v>8</v>
      </c>
    </row>
    <row r="166" spans="1:4" x14ac:dyDescent="0.25">
      <c r="A166" s="142" t="s">
        <v>94</v>
      </c>
      <c r="B166" s="142"/>
      <c r="C166" s="142"/>
      <c r="D166" s="144" t="s">
        <v>5</v>
      </c>
    </row>
    <row r="167" spans="1:4" x14ac:dyDescent="0.25">
      <c r="A167" s="142" t="s">
        <v>115</v>
      </c>
      <c r="B167" s="142"/>
      <c r="C167" s="142"/>
      <c r="D167" s="143" t="s">
        <v>6</v>
      </c>
    </row>
    <row r="168" spans="1:4" x14ac:dyDescent="0.25">
      <c r="A168" s="142" t="s">
        <v>41</v>
      </c>
      <c r="B168" s="142"/>
      <c r="C168" s="142"/>
      <c r="D168" s="144" t="s">
        <v>6</v>
      </c>
    </row>
    <row r="169" spans="1:4" x14ac:dyDescent="0.25">
      <c r="A169" s="145" t="s">
        <v>121</v>
      </c>
      <c r="B169" s="145"/>
      <c r="C169" s="145"/>
      <c r="D169" s="144" t="s">
        <v>7</v>
      </c>
    </row>
    <row r="170" spans="1:4" x14ac:dyDescent="0.25">
      <c r="A170" s="142" t="s">
        <v>38</v>
      </c>
      <c r="B170" s="142"/>
      <c r="C170" s="142"/>
      <c r="D170" s="143" t="s">
        <v>8</v>
      </c>
    </row>
    <row r="171" spans="1:4" x14ac:dyDescent="0.25">
      <c r="A171" s="142" t="s">
        <v>13</v>
      </c>
      <c r="B171" s="142"/>
      <c r="C171" s="142"/>
      <c r="D171" s="143" t="s">
        <v>6</v>
      </c>
    </row>
    <row r="172" spans="1:4" x14ac:dyDescent="0.25">
      <c r="A172" s="142" t="s">
        <v>23</v>
      </c>
      <c r="B172" s="142"/>
      <c r="C172" s="142"/>
      <c r="D172" s="144" t="s">
        <v>7</v>
      </c>
    </row>
    <row r="173" spans="1:4" x14ac:dyDescent="0.25">
      <c r="A173" s="142" t="s">
        <v>64</v>
      </c>
      <c r="B173" s="142"/>
      <c r="C173" s="142"/>
      <c r="D173" s="144" t="s">
        <v>7</v>
      </c>
    </row>
    <row r="174" spans="1:4" x14ac:dyDescent="0.25">
      <c r="A174" s="142" t="s">
        <v>14</v>
      </c>
      <c r="B174" s="142"/>
      <c r="C174" s="142"/>
      <c r="D174" s="143" t="s">
        <v>6</v>
      </c>
    </row>
    <row r="175" spans="1:4" x14ac:dyDescent="0.25">
      <c r="A175" s="142" t="s">
        <v>57</v>
      </c>
      <c r="B175" s="142"/>
      <c r="C175" s="142"/>
      <c r="D175" s="143" t="s">
        <v>6</v>
      </c>
    </row>
    <row r="176" spans="1:4" x14ac:dyDescent="0.25">
      <c r="A176" s="142" t="s">
        <v>65</v>
      </c>
      <c r="B176" s="142"/>
      <c r="C176" s="142"/>
      <c r="D176" s="143" t="s">
        <v>4</v>
      </c>
    </row>
    <row r="177" spans="1:4" x14ac:dyDescent="0.25">
      <c r="A177" s="142" t="s">
        <v>99</v>
      </c>
      <c r="B177" s="142"/>
      <c r="C177" s="142"/>
      <c r="D177" s="143" t="s">
        <v>4</v>
      </c>
    </row>
    <row r="178" spans="1:4" x14ac:dyDescent="0.25">
      <c r="A178" s="145" t="s">
        <v>119</v>
      </c>
      <c r="B178" s="145"/>
      <c r="C178" s="145"/>
      <c r="D178" s="144" t="s">
        <v>7</v>
      </c>
    </row>
    <row r="179" spans="1:4" x14ac:dyDescent="0.25">
      <c r="A179" s="142" t="s">
        <v>16</v>
      </c>
      <c r="B179" s="142"/>
      <c r="C179" s="142"/>
      <c r="D179" s="143" t="s">
        <v>8</v>
      </c>
    </row>
    <row r="180" spans="1:4" x14ac:dyDescent="0.25">
      <c r="A180" s="142" t="s">
        <v>15</v>
      </c>
      <c r="B180" s="142"/>
      <c r="C180" s="142"/>
      <c r="D180" s="143" t="s">
        <v>5</v>
      </c>
    </row>
    <row r="181" spans="1:4" x14ac:dyDescent="0.25">
      <c r="A181" s="145" t="s">
        <v>109</v>
      </c>
      <c r="B181" s="145"/>
      <c r="C181" s="145"/>
      <c r="D181" s="144" t="s">
        <v>6</v>
      </c>
    </row>
    <row r="182" spans="1:4" x14ac:dyDescent="0.25">
      <c r="A182" s="142" t="s">
        <v>112</v>
      </c>
      <c r="B182" s="142"/>
      <c r="C182" s="142"/>
      <c r="D182" s="143" t="s">
        <v>4</v>
      </c>
    </row>
    <row r="183" spans="1:4" x14ac:dyDescent="0.25">
      <c r="A183" s="145" t="s">
        <v>116</v>
      </c>
      <c r="B183" s="145"/>
      <c r="C183" s="145"/>
      <c r="D183" s="144" t="s">
        <v>4</v>
      </c>
    </row>
    <row r="184" spans="1:4" x14ac:dyDescent="0.25">
      <c r="A184" s="142" t="s">
        <v>113</v>
      </c>
      <c r="B184" s="142"/>
      <c r="C184" s="142"/>
      <c r="D184" s="143" t="s">
        <v>6</v>
      </c>
    </row>
    <row r="185" spans="1:4" x14ac:dyDescent="0.25">
      <c r="A185" s="142" t="s">
        <v>126</v>
      </c>
      <c r="B185" s="142"/>
      <c r="C185" s="142"/>
      <c r="D185" s="144" t="s">
        <v>5</v>
      </c>
    </row>
    <row r="186" spans="1:4" x14ac:dyDescent="0.25">
      <c r="A186" s="142" t="s">
        <v>66</v>
      </c>
      <c r="B186" s="142"/>
      <c r="C186" s="142"/>
      <c r="D186" s="143" t="s">
        <v>4</v>
      </c>
    </row>
    <row r="187" spans="1:4" x14ac:dyDescent="0.25">
      <c r="A187" s="142" t="s">
        <v>17</v>
      </c>
      <c r="B187" s="142"/>
      <c r="C187" s="142"/>
      <c r="D187" s="143" t="s">
        <v>6</v>
      </c>
    </row>
    <row r="188" spans="1:4" x14ac:dyDescent="0.25">
      <c r="A188" s="142" t="s">
        <v>29</v>
      </c>
      <c r="B188" s="142"/>
      <c r="C188" s="142"/>
      <c r="D188" s="144" t="s">
        <v>8</v>
      </c>
    </row>
    <row r="189" spans="1:4" x14ac:dyDescent="0.25">
      <c r="A189" s="142" t="s">
        <v>114</v>
      </c>
      <c r="B189" s="142"/>
      <c r="C189" s="142"/>
      <c r="D189" s="143" t="s">
        <v>4</v>
      </c>
    </row>
    <row r="190" spans="1:4" x14ac:dyDescent="0.25">
      <c r="A190" s="142" t="s">
        <v>18</v>
      </c>
      <c r="B190" s="142"/>
      <c r="C190" s="142"/>
      <c r="D190" s="143" t="s">
        <v>4</v>
      </c>
    </row>
    <row r="191" spans="1:4" x14ac:dyDescent="0.25">
      <c r="A191" s="145" t="s">
        <v>118</v>
      </c>
      <c r="B191" s="145"/>
      <c r="C191" s="145"/>
      <c r="D191" s="144" t="s">
        <v>4</v>
      </c>
    </row>
    <row r="192" spans="1:4" x14ac:dyDescent="0.25">
      <c r="A192" s="145" t="s">
        <v>120</v>
      </c>
      <c r="B192" s="145"/>
      <c r="C192" s="145"/>
      <c r="D192" s="143" t="s">
        <v>7</v>
      </c>
    </row>
    <row r="193" spans="1:4" x14ac:dyDescent="0.25">
      <c r="A193" s="142" t="s">
        <v>111</v>
      </c>
      <c r="B193" s="142"/>
      <c r="C193" s="142"/>
      <c r="D193" s="143" t="s">
        <v>6</v>
      </c>
    </row>
    <row r="194" spans="1:4" x14ac:dyDescent="0.25">
      <c r="A194" s="142" t="s">
        <v>19</v>
      </c>
      <c r="B194" s="142"/>
      <c r="C194" s="142"/>
      <c r="D194" s="143" t="s">
        <v>7</v>
      </c>
    </row>
    <row r="195" spans="1:4" x14ac:dyDescent="0.25">
      <c r="A195" s="142" t="s">
        <v>20</v>
      </c>
      <c r="B195" s="142"/>
      <c r="C195" s="142"/>
      <c r="D195" s="143" t="s">
        <v>7</v>
      </c>
    </row>
    <row r="196" spans="1:4" x14ac:dyDescent="0.25">
      <c r="A196" s="142" t="s">
        <v>58</v>
      </c>
      <c r="B196" s="142"/>
      <c r="C196" s="142"/>
      <c r="D196" s="143" t="s">
        <v>7</v>
      </c>
    </row>
    <row r="197" spans="1:4" x14ac:dyDescent="0.25">
      <c r="A197" s="142" t="s">
        <v>103</v>
      </c>
      <c r="B197" s="142"/>
      <c r="C197" s="142"/>
      <c r="D197" s="143" t="s">
        <v>7</v>
      </c>
    </row>
    <row r="198" spans="1:4" x14ac:dyDescent="0.25">
      <c r="A198" s="145" t="s">
        <v>123</v>
      </c>
      <c r="B198" s="145"/>
      <c r="C198" s="145"/>
      <c r="D198" s="144" t="s">
        <v>4</v>
      </c>
    </row>
    <row r="199" spans="1:4" x14ac:dyDescent="0.25">
      <c r="A199" s="142" t="s">
        <v>104</v>
      </c>
      <c r="B199" s="142"/>
      <c r="C199" s="142"/>
      <c r="D199" s="143" t="s">
        <v>7</v>
      </c>
    </row>
    <row r="200" spans="1:4" x14ac:dyDescent="0.25">
      <c r="A200" s="142" t="s">
        <v>37</v>
      </c>
      <c r="B200" s="142"/>
      <c r="C200" s="142"/>
      <c r="D200" s="144" t="s">
        <v>6</v>
      </c>
    </row>
    <row r="220" spans="1:8" x14ac:dyDescent="0.25">
      <c r="A220" s="140" t="s">
        <v>285</v>
      </c>
    </row>
    <row r="222" spans="1:8" ht="23.25" thickBot="1" x14ac:dyDescent="0.3">
      <c r="A222" s="206" t="s">
        <v>3</v>
      </c>
      <c r="B222" s="207" t="s">
        <v>228</v>
      </c>
      <c r="C222"/>
      <c r="D222" s="208" t="s">
        <v>229</v>
      </c>
      <c r="E222" s="209" t="s">
        <v>230</v>
      </c>
      <c r="F222"/>
      <c r="G222"/>
      <c r="H222"/>
    </row>
    <row r="223" spans="1:8" x14ac:dyDescent="0.25">
      <c r="A223" s="210" t="s">
        <v>9</v>
      </c>
      <c r="B223" s="211" t="s">
        <v>7</v>
      </c>
      <c r="C223"/>
      <c r="D223" s="212" t="s">
        <v>155</v>
      </c>
      <c r="E223" s="209" t="s">
        <v>150</v>
      </c>
      <c r="F223"/>
      <c r="G223"/>
      <c r="H223"/>
    </row>
    <row r="224" spans="1:8" x14ac:dyDescent="0.25">
      <c r="A224" s="210" t="s">
        <v>54</v>
      </c>
      <c r="B224" s="211" t="s">
        <v>7</v>
      </c>
      <c r="C224"/>
      <c r="D224" s="212" t="s">
        <v>222</v>
      </c>
      <c r="E224" s="213" t="s">
        <v>231</v>
      </c>
      <c r="F224"/>
      <c r="G224"/>
      <c r="H224"/>
    </row>
    <row r="225" spans="1:8" x14ac:dyDescent="0.25">
      <c r="A225" s="210" t="s">
        <v>11</v>
      </c>
      <c r="B225" s="211" t="s">
        <v>8</v>
      </c>
      <c r="C225"/>
      <c r="D225" s="212" t="s">
        <v>232</v>
      </c>
      <c r="E225" s="209">
        <v>476244</v>
      </c>
      <c r="F225"/>
      <c r="G225"/>
      <c r="H225"/>
    </row>
    <row r="226" spans="1:8" x14ac:dyDescent="0.25">
      <c r="A226" s="210" t="s">
        <v>12</v>
      </c>
      <c r="B226" s="85" t="s">
        <v>7</v>
      </c>
      <c r="C226"/>
      <c r="D226" s="212" t="s">
        <v>233</v>
      </c>
      <c r="E226" s="213" t="s">
        <v>234</v>
      </c>
      <c r="F226"/>
      <c r="G226"/>
      <c r="H226"/>
    </row>
    <row r="227" spans="1:8" x14ac:dyDescent="0.25">
      <c r="A227" s="210" t="s">
        <v>26</v>
      </c>
      <c r="B227" s="211" t="s">
        <v>4</v>
      </c>
      <c r="C227"/>
      <c r="D227"/>
      <c r="E227" s="213" t="s">
        <v>235</v>
      </c>
      <c r="F227" s="214"/>
      <c r="G227"/>
      <c r="H227"/>
    </row>
    <row r="228" spans="1:8" x14ac:dyDescent="0.25">
      <c r="A228" s="210" t="s">
        <v>236</v>
      </c>
      <c r="B228" s="211" t="s">
        <v>8</v>
      </c>
      <c r="C228"/>
      <c r="D228" s="212" t="s">
        <v>237</v>
      </c>
      <c r="E228" s="213" t="s">
        <v>238</v>
      </c>
      <c r="F228"/>
      <c r="G228"/>
      <c r="H228"/>
    </row>
    <row r="229" spans="1:8" x14ac:dyDescent="0.25">
      <c r="A229" s="210" t="s">
        <v>27</v>
      </c>
      <c r="B229" s="211" t="s">
        <v>7</v>
      </c>
      <c r="C229"/>
      <c r="D229" s="212" t="s">
        <v>146</v>
      </c>
      <c r="E229" s="209" t="s">
        <v>239</v>
      </c>
      <c r="F229"/>
      <c r="G229"/>
      <c r="H229"/>
    </row>
    <row r="230" spans="1:8" x14ac:dyDescent="0.25">
      <c r="A230" s="84" t="s">
        <v>108</v>
      </c>
      <c r="B230" s="85" t="s">
        <v>7</v>
      </c>
      <c r="C230"/>
      <c r="D230" s="212" t="s">
        <v>240</v>
      </c>
      <c r="E230" s="209" t="s">
        <v>241</v>
      </c>
      <c r="F230"/>
      <c r="G230"/>
      <c r="H230"/>
    </row>
    <row r="231" spans="1:8" x14ac:dyDescent="0.25">
      <c r="A231" s="210" t="s">
        <v>92</v>
      </c>
      <c r="B231" s="211" t="s">
        <v>7</v>
      </c>
      <c r="C231"/>
      <c r="D231" s="212" t="s">
        <v>174</v>
      </c>
      <c r="E231" s="209">
        <v>474232</v>
      </c>
      <c r="F231"/>
      <c r="G231"/>
      <c r="H231"/>
    </row>
    <row r="232" spans="1:8" x14ac:dyDescent="0.25">
      <c r="A232" s="84" t="s">
        <v>124</v>
      </c>
      <c r="B232" s="85" t="s">
        <v>6</v>
      </c>
      <c r="C232"/>
      <c r="D232"/>
      <c r="E232" s="209"/>
      <c r="F232"/>
      <c r="G232"/>
      <c r="H232"/>
    </row>
    <row r="233" spans="1:8" x14ac:dyDescent="0.25">
      <c r="A233" s="84" t="s">
        <v>122</v>
      </c>
      <c r="B233" s="85" t="s">
        <v>6</v>
      </c>
      <c r="C233"/>
      <c r="D233" s="212" t="s">
        <v>242</v>
      </c>
      <c r="E233" s="215" t="s">
        <v>243</v>
      </c>
      <c r="F233"/>
      <c r="G233"/>
      <c r="H233"/>
    </row>
    <row r="234" spans="1:8" x14ac:dyDescent="0.25">
      <c r="A234" s="210" t="s">
        <v>55</v>
      </c>
      <c r="B234" s="211" t="s">
        <v>60</v>
      </c>
      <c r="C234"/>
      <c r="D234" s="212" t="s">
        <v>215</v>
      </c>
      <c r="E234" s="209" t="s">
        <v>216</v>
      </c>
      <c r="F234"/>
      <c r="G234"/>
      <c r="H234"/>
    </row>
    <row r="235" spans="1:8" x14ac:dyDescent="0.25">
      <c r="A235" s="84" t="s">
        <v>110</v>
      </c>
      <c r="B235" s="85" t="s">
        <v>4</v>
      </c>
      <c r="C235"/>
      <c r="D235"/>
      <c r="E235" s="209"/>
      <c r="F235" t="s">
        <v>244</v>
      </c>
      <c r="G235"/>
      <c r="H235"/>
    </row>
    <row r="236" spans="1:8" x14ac:dyDescent="0.25">
      <c r="A236" s="210" t="s">
        <v>25</v>
      </c>
      <c r="B236" s="211" t="s">
        <v>8</v>
      </c>
      <c r="C236"/>
      <c r="D236" s="212" t="s">
        <v>245</v>
      </c>
      <c r="E236" s="209" t="s">
        <v>161</v>
      </c>
      <c r="F236"/>
      <c r="G236"/>
      <c r="H236"/>
    </row>
    <row r="237" spans="1:8" x14ac:dyDescent="0.25">
      <c r="A237" s="84" t="s">
        <v>117</v>
      </c>
      <c r="B237" s="85" t="s">
        <v>6</v>
      </c>
      <c r="C237"/>
      <c r="D237"/>
      <c r="E237" s="209"/>
      <c r="F237" t="s">
        <v>246</v>
      </c>
      <c r="G237"/>
      <c r="H237"/>
    </row>
    <row r="238" spans="1:8" x14ac:dyDescent="0.25">
      <c r="A238" s="210" t="s">
        <v>62</v>
      </c>
      <c r="B238" s="85" t="s">
        <v>8</v>
      </c>
      <c r="C238"/>
      <c r="D238" s="212" t="s">
        <v>247</v>
      </c>
      <c r="E238" s="213" t="s">
        <v>248</v>
      </c>
      <c r="F238"/>
      <c r="G238"/>
      <c r="H238"/>
    </row>
    <row r="239" spans="1:8" x14ac:dyDescent="0.25">
      <c r="A239" s="210" t="s">
        <v>94</v>
      </c>
      <c r="B239" s="85" t="s">
        <v>5</v>
      </c>
      <c r="C239"/>
      <c r="D239" s="212" t="s">
        <v>218</v>
      </c>
      <c r="E239" s="213" t="s">
        <v>219</v>
      </c>
      <c r="F239"/>
      <c r="G239"/>
      <c r="H239"/>
    </row>
    <row r="240" spans="1:8" x14ac:dyDescent="0.25">
      <c r="A240" s="210" t="s">
        <v>115</v>
      </c>
      <c r="B240" s="211" t="s">
        <v>6</v>
      </c>
      <c r="C240"/>
      <c r="D240" s="212" t="s">
        <v>249</v>
      </c>
      <c r="E240" s="215" t="s">
        <v>250</v>
      </c>
      <c r="F240"/>
      <c r="G240"/>
      <c r="H240"/>
    </row>
    <row r="241" spans="1:8" x14ac:dyDescent="0.25">
      <c r="A241" s="210" t="s">
        <v>41</v>
      </c>
      <c r="B241" s="85" t="s">
        <v>6</v>
      </c>
      <c r="C241"/>
      <c r="D241"/>
      <c r="E241" s="213">
        <v>451638</v>
      </c>
      <c r="F241"/>
      <c r="G241"/>
      <c r="H241"/>
    </row>
    <row r="242" spans="1:8" x14ac:dyDescent="0.25">
      <c r="A242" s="84" t="s">
        <v>121</v>
      </c>
      <c r="B242" s="85" t="s">
        <v>7</v>
      </c>
      <c r="C242"/>
      <c r="D242"/>
      <c r="E242" s="213">
        <v>475490</v>
      </c>
      <c r="F242"/>
      <c r="G242"/>
      <c r="H242"/>
    </row>
    <row r="243" spans="1:8" x14ac:dyDescent="0.25">
      <c r="A243" s="210" t="s">
        <v>38</v>
      </c>
      <c r="B243" s="211" t="s">
        <v>8</v>
      </c>
      <c r="C243"/>
      <c r="D243" s="212" t="s">
        <v>251</v>
      </c>
      <c r="E243" s="213" t="s">
        <v>252</v>
      </c>
      <c r="F243"/>
      <c r="G243"/>
      <c r="H243"/>
    </row>
    <row r="244" spans="1:8" x14ac:dyDescent="0.25">
      <c r="A244" s="210" t="s">
        <v>13</v>
      </c>
      <c r="B244" s="211" t="s">
        <v>6</v>
      </c>
      <c r="C244"/>
      <c r="D244" s="212" t="s">
        <v>253</v>
      </c>
      <c r="E244" s="216" t="s">
        <v>254</v>
      </c>
      <c r="F244"/>
      <c r="G244"/>
      <c r="H244"/>
    </row>
    <row r="245" spans="1:8" x14ac:dyDescent="0.25">
      <c r="A245" s="210" t="s">
        <v>23</v>
      </c>
      <c r="B245" s="85" t="s">
        <v>7</v>
      </c>
      <c r="C245"/>
      <c r="D245" s="212" t="s">
        <v>160</v>
      </c>
      <c r="E245" s="216" t="s">
        <v>180</v>
      </c>
      <c r="F245"/>
      <c r="G245"/>
      <c r="H245"/>
    </row>
    <row r="246" spans="1:8" x14ac:dyDescent="0.25">
      <c r="A246" s="210" t="s">
        <v>64</v>
      </c>
      <c r="B246" s="85" t="s">
        <v>7</v>
      </c>
      <c r="C246"/>
      <c r="D246" s="212" t="s">
        <v>255</v>
      </c>
      <c r="E246" s="213">
        <v>422499</v>
      </c>
      <c r="F246"/>
      <c r="G246"/>
      <c r="H246"/>
    </row>
    <row r="247" spans="1:8" x14ac:dyDescent="0.25">
      <c r="A247" s="210" t="s">
        <v>14</v>
      </c>
      <c r="B247" s="211" t="s">
        <v>6</v>
      </c>
      <c r="C247"/>
      <c r="D247"/>
      <c r="E247" s="209" t="s">
        <v>225</v>
      </c>
      <c r="F247"/>
      <c r="G247"/>
      <c r="H247"/>
    </row>
    <row r="248" spans="1:8" x14ac:dyDescent="0.25">
      <c r="A248" s="210" t="s">
        <v>57</v>
      </c>
      <c r="B248" s="211" t="s">
        <v>6</v>
      </c>
      <c r="C248"/>
      <c r="D248" s="212" t="s">
        <v>256</v>
      </c>
      <c r="E248" s="216" t="s">
        <v>257</v>
      </c>
      <c r="F248"/>
      <c r="G248"/>
      <c r="H248"/>
    </row>
    <row r="249" spans="1:8" x14ac:dyDescent="0.25">
      <c r="A249" s="210" t="s">
        <v>65</v>
      </c>
      <c r="B249" s="211" t="s">
        <v>4</v>
      </c>
      <c r="C249"/>
      <c r="D249" s="212" t="s">
        <v>258</v>
      </c>
      <c r="E249" s="216" t="s">
        <v>259</v>
      </c>
      <c r="F249"/>
      <c r="G249"/>
      <c r="H249"/>
    </row>
    <row r="250" spans="1:8" x14ac:dyDescent="0.25">
      <c r="A250" s="210" t="s">
        <v>99</v>
      </c>
      <c r="B250" s="211" t="s">
        <v>4</v>
      </c>
      <c r="C250"/>
      <c r="D250"/>
      <c r="E250" s="216" t="s">
        <v>260</v>
      </c>
      <c r="F250"/>
      <c r="G250"/>
      <c r="H250"/>
    </row>
    <row r="251" spans="1:8" x14ac:dyDescent="0.25">
      <c r="A251" s="84" t="s">
        <v>119</v>
      </c>
      <c r="B251" s="85" t="s">
        <v>7</v>
      </c>
      <c r="C251"/>
      <c r="D251"/>
      <c r="E251" s="209"/>
      <c r="F251"/>
      <c r="G251"/>
      <c r="H251"/>
    </row>
    <row r="252" spans="1:8" x14ac:dyDescent="0.25">
      <c r="A252" s="210" t="s">
        <v>16</v>
      </c>
      <c r="B252" s="211" t="s">
        <v>8</v>
      </c>
      <c r="C252"/>
      <c r="D252" s="212" t="s">
        <v>261</v>
      </c>
      <c r="E252" s="213">
        <v>475618</v>
      </c>
      <c r="F252"/>
      <c r="G252"/>
      <c r="H252"/>
    </row>
    <row r="253" spans="1:8" x14ac:dyDescent="0.25">
      <c r="A253" s="210" t="s">
        <v>15</v>
      </c>
      <c r="B253" s="211" t="s">
        <v>5</v>
      </c>
      <c r="C253"/>
      <c r="D253" s="212" t="s">
        <v>262</v>
      </c>
      <c r="E253" s="213">
        <v>471235</v>
      </c>
      <c r="F253"/>
      <c r="G253"/>
      <c r="H253"/>
    </row>
    <row r="254" spans="1:8" x14ac:dyDescent="0.25">
      <c r="A254" s="84" t="s">
        <v>109</v>
      </c>
      <c r="B254" s="85" t="s">
        <v>6</v>
      </c>
      <c r="C254"/>
      <c r="D254" s="212" t="s">
        <v>263</v>
      </c>
      <c r="E254" s="209">
        <v>420220</v>
      </c>
      <c r="F254"/>
      <c r="G254"/>
      <c r="H254"/>
    </row>
    <row r="255" spans="1:8" x14ac:dyDescent="0.25">
      <c r="A255" s="210" t="s">
        <v>112</v>
      </c>
      <c r="B255" s="211" t="s">
        <v>4</v>
      </c>
      <c r="C255"/>
      <c r="D255"/>
      <c r="E255" s="209"/>
      <c r="F255" t="s">
        <v>264</v>
      </c>
      <c r="G255"/>
      <c r="H255"/>
    </row>
    <row r="256" spans="1:8" x14ac:dyDescent="0.25">
      <c r="A256" s="84" t="s">
        <v>116</v>
      </c>
      <c r="B256" s="85" t="s">
        <v>4</v>
      </c>
      <c r="C256"/>
      <c r="D256" s="212" t="s">
        <v>265</v>
      </c>
      <c r="E256" s="215" t="s">
        <v>266</v>
      </c>
      <c r="F256"/>
      <c r="G256"/>
      <c r="H256"/>
    </row>
    <row r="257" spans="1:8" x14ac:dyDescent="0.25">
      <c r="A257" s="210" t="s">
        <v>113</v>
      </c>
      <c r="B257" s="211" t="s">
        <v>6</v>
      </c>
      <c r="C257"/>
      <c r="D257" s="212" t="s">
        <v>267</v>
      </c>
      <c r="E257" s="215" t="s">
        <v>268</v>
      </c>
      <c r="F257"/>
      <c r="G257"/>
      <c r="H257"/>
    </row>
    <row r="258" spans="1:8" x14ac:dyDescent="0.25">
      <c r="A258" s="210" t="s">
        <v>66</v>
      </c>
      <c r="B258" s="211" t="s">
        <v>4</v>
      </c>
      <c r="C258"/>
      <c r="D258" s="212" t="s">
        <v>162</v>
      </c>
      <c r="E258" s="216" t="s">
        <v>163</v>
      </c>
      <c r="F258"/>
      <c r="G258"/>
      <c r="H258"/>
    </row>
    <row r="259" spans="1:8" x14ac:dyDescent="0.25">
      <c r="A259" s="210" t="s">
        <v>17</v>
      </c>
      <c r="B259" s="211" t="s">
        <v>6</v>
      </c>
      <c r="C259"/>
      <c r="D259" s="212" t="s">
        <v>269</v>
      </c>
      <c r="E259" s="209" t="s">
        <v>270</v>
      </c>
      <c r="F259"/>
      <c r="G259"/>
      <c r="H259"/>
    </row>
    <row r="260" spans="1:8" x14ac:dyDescent="0.25">
      <c r="A260" s="210" t="s">
        <v>29</v>
      </c>
      <c r="B260" s="85" t="s">
        <v>8</v>
      </c>
      <c r="C260"/>
      <c r="D260" s="212" t="s">
        <v>271</v>
      </c>
      <c r="E260" s="216" t="s">
        <v>272</v>
      </c>
      <c r="F260"/>
      <c r="G260"/>
      <c r="H260"/>
    </row>
    <row r="261" spans="1:8" x14ac:dyDescent="0.25">
      <c r="A261" s="210" t="s">
        <v>114</v>
      </c>
      <c r="B261" s="211" t="s">
        <v>4</v>
      </c>
      <c r="C261"/>
      <c r="D261" s="212" t="s">
        <v>273</v>
      </c>
      <c r="E261" s="215" t="s">
        <v>274</v>
      </c>
      <c r="F261"/>
      <c r="G261"/>
      <c r="H261"/>
    </row>
    <row r="262" spans="1:8" x14ac:dyDescent="0.25">
      <c r="A262" s="210" t="s">
        <v>18</v>
      </c>
      <c r="B262" s="211" t="s">
        <v>4</v>
      </c>
      <c r="C262"/>
      <c r="D262"/>
      <c r="E262" s="213">
        <v>472711</v>
      </c>
      <c r="F262"/>
      <c r="G262"/>
      <c r="H262"/>
    </row>
    <row r="263" spans="1:8" x14ac:dyDescent="0.25">
      <c r="A263" s="84" t="s">
        <v>118</v>
      </c>
      <c r="B263" s="85" t="s">
        <v>4</v>
      </c>
      <c r="C263"/>
      <c r="D263"/>
      <c r="E263" s="209" t="s">
        <v>148</v>
      </c>
      <c r="F263"/>
      <c r="G263"/>
      <c r="H263"/>
    </row>
    <row r="264" spans="1:8" x14ac:dyDescent="0.25">
      <c r="A264" s="84" t="s">
        <v>120</v>
      </c>
      <c r="B264" s="85" t="s">
        <v>6</v>
      </c>
      <c r="C264"/>
      <c r="D264"/>
      <c r="E264" s="209" t="s">
        <v>148</v>
      </c>
      <c r="F264"/>
      <c r="G264"/>
      <c r="H264"/>
    </row>
    <row r="265" spans="1:8" x14ac:dyDescent="0.25">
      <c r="A265" s="210" t="s">
        <v>111</v>
      </c>
      <c r="B265" s="211" t="s">
        <v>6</v>
      </c>
      <c r="C265"/>
      <c r="D265"/>
      <c r="E265" s="209" t="s">
        <v>148</v>
      </c>
      <c r="F265"/>
      <c r="G265"/>
      <c r="H265"/>
    </row>
    <row r="266" spans="1:8" x14ac:dyDescent="0.25">
      <c r="A266" s="210" t="s">
        <v>19</v>
      </c>
      <c r="B266" s="211" t="s">
        <v>7</v>
      </c>
      <c r="C266"/>
      <c r="D266" s="212" t="s">
        <v>275</v>
      </c>
      <c r="E266" s="209" t="s">
        <v>173</v>
      </c>
      <c r="F266"/>
      <c r="G266"/>
      <c r="H266"/>
    </row>
    <row r="267" spans="1:8" x14ac:dyDescent="0.25">
      <c r="A267" s="210" t="s">
        <v>20</v>
      </c>
      <c r="B267" s="211" t="s">
        <v>7</v>
      </c>
      <c r="C267"/>
      <c r="D267" s="212" t="s">
        <v>276</v>
      </c>
      <c r="E267" s="216" t="s">
        <v>277</v>
      </c>
      <c r="F267"/>
      <c r="G267"/>
      <c r="H267"/>
    </row>
    <row r="268" spans="1:8" x14ac:dyDescent="0.25">
      <c r="A268" s="210" t="s">
        <v>58</v>
      </c>
      <c r="B268" s="211" t="s">
        <v>7</v>
      </c>
      <c r="C268"/>
      <c r="D268" s="212" t="s">
        <v>179</v>
      </c>
      <c r="E268" s="209"/>
      <c r="F268"/>
      <c r="G268"/>
      <c r="H268"/>
    </row>
    <row r="269" spans="1:8" x14ac:dyDescent="0.25">
      <c r="A269" s="210" t="s">
        <v>103</v>
      </c>
      <c r="B269" s="211" t="s">
        <v>7</v>
      </c>
      <c r="C269"/>
      <c r="D269" s="212" t="s">
        <v>278</v>
      </c>
      <c r="E269" s="216" t="s">
        <v>279</v>
      </c>
      <c r="F269"/>
      <c r="G269"/>
      <c r="H269"/>
    </row>
    <row r="270" spans="1:8" x14ac:dyDescent="0.25">
      <c r="A270" s="84" t="s">
        <v>123</v>
      </c>
      <c r="B270" s="85" t="s">
        <v>4</v>
      </c>
      <c r="C270"/>
      <c r="D270" t="s">
        <v>246</v>
      </c>
      <c r="E270" s="209" t="s">
        <v>280</v>
      </c>
      <c r="F270"/>
      <c r="G270"/>
      <c r="H270"/>
    </row>
    <row r="271" spans="1:8" x14ac:dyDescent="0.25">
      <c r="A271" s="210" t="s">
        <v>104</v>
      </c>
      <c r="B271" s="211" t="s">
        <v>7</v>
      </c>
      <c r="C271"/>
      <c r="D271" s="212" t="s">
        <v>281</v>
      </c>
      <c r="E271" s="216" t="s">
        <v>282</v>
      </c>
      <c r="F271"/>
      <c r="G271"/>
      <c r="H271"/>
    </row>
    <row r="272" spans="1:8" x14ac:dyDescent="0.25">
      <c r="A272" s="210" t="s">
        <v>37</v>
      </c>
      <c r="B272" s="85" t="s">
        <v>6</v>
      </c>
      <c r="C272"/>
      <c r="D272" s="212" t="s">
        <v>283</v>
      </c>
      <c r="E272" s="216" t="s">
        <v>284</v>
      </c>
      <c r="F272"/>
      <c r="G272"/>
      <c r="H272"/>
    </row>
    <row r="285" spans="1:7" x14ac:dyDescent="0.25">
      <c r="A285" s="210" t="s">
        <v>11</v>
      </c>
      <c r="B285" s="212" t="s">
        <v>232</v>
      </c>
      <c r="C285" s="221">
        <v>476244</v>
      </c>
      <c r="F285"/>
      <c r="G285"/>
    </row>
    <row r="286" spans="1:7" x14ac:dyDescent="0.25">
      <c r="A286" s="210" t="s">
        <v>12</v>
      </c>
      <c r="B286" s="212" t="s">
        <v>233</v>
      </c>
      <c r="C286" s="213" t="s">
        <v>234</v>
      </c>
      <c r="F286"/>
      <c r="G286"/>
    </row>
    <row r="287" spans="1:7" x14ac:dyDescent="0.25">
      <c r="A287" s="210" t="s">
        <v>26</v>
      </c>
      <c r="B287"/>
      <c r="C287" s="213" t="s">
        <v>235</v>
      </c>
      <c r="F287" s="214"/>
      <c r="G287"/>
    </row>
    <row r="288" spans="1:7" x14ac:dyDescent="0.25">
      <c r="A288" s="210" t="s">
        <v>64</v>
      </c>
      <c r="B288" s="212" t="s">
        <v>255</v>
      </c>
      <c r="C288" s="213">
        <v>422499</v>
      </c>
    </row>
    <row r="289" spans="1:6" x14ac:dyDescent="0.25">
      <c r="A289" s="210" t="s">
        <v>65</v>
      </c>
      <c r="B289" s="212" t="s">
        <v>258</v>
      </c>
      <c r="C289" s="216" t="s">
        <v>259</v>
      </c>
      <c r="F289"/>
    </row>
    <row r="290" spans="1:6" x14ac:dyDescent="0.25">
      <c r="A290" s="210" t="s">
        <v>16</v>
      </c>
      <c r="B290" s="212" t="s">
        <v>261</v>
      </c>
      <c r="C290" s="213">
        <v>475618</v>
      </c>
    </row>
    <row r="291" spans="1:6" x14ac:dyDescent="0.25">
      <c r="A291" s="210" t="s">
        <v>15</v>
      </c>
      <c r="B291" s="212" t="s">
        <v>262</v>
      </c>
      <c r="C291" s="213">
        <v>471235</v>
      </c>
    </row>
    <row r="292" spans="1:6" x14ac:dyDescent="0.25">
      <c r="A292" s="84" t="s">
        <v>109</v>
      </c>
      <c r="B292" s="212" t="s">
        <v>263</v>
      </c>
      <c r="C292" s="209">
        <v>420220</v>
      </c>
    </row>
    <row r="293" spans="1:6" x14ac:dyDescent="0.25">
      <c r="A293" s="210" t="s">
        <v>113</v>
      </c>
      <c r="B293" s="212" t="s">
        <v>267</v>
      </c>
      <c r="C293" s="215" t="s">
        <v>268</v>
      </c>
      <c r="F293"/>
    </row>
    <row r="294" spans="1:6" x14ac:dyDescent="0.25">
      <c r="A294" s="210" t="s">
        <v>17</v>
      </c>
      <c r="B294" s="212" t="s">
        <v>269</v>
      </c>
      <c r="C294" s="209" t="s">
        <v>270</v>
      </c>
      <c r="F294"/>
    </row>
    <row r="295" spans="1:6" x14ac:dyDescent="0.25">
      <c r="A295" s="210" t="s">
        <v>29</v>
      </c>
      <c r="B295" s="212" t="s">
        <v>271</v>
      </c>
      <c r="C295" s="216" t="s">
        <v>272</v>
      </c>
      <c r="F295"/>
    </row>
    <row r="296" spans="1:6" x14ac:dyDescent="0.25">
      <c r="A296" s="84" t="s">
        <v>123</v>
      </c>
      <c r="B296" t="s">
        <v>246</v>
      </c>
      <c r="C296" s="209" t="s">
        <v>280</v>
      </c>
      <c r="F296"/>
    </row>
    <row r="297" spans="1:6" x14ac:dyDescent="0.25">
      <c r="A297" s="210" t="s">
        <v>104</v>
      </c>
      <c r="B297" s="212" t="s">
        <v>281</v>
      </c>
      <c r="C297" s="216" t="s">
        <v>282</v>
      </c>
      <c r="F297"/>
    </row>
    <row r="298" spans="1:6" x14ac:dyDescent="0.25">
      <c r="A298" s="222" t="s">
        <v>290</v>
      </c>
      <c r="B298" s="146"/>
      <c r="C298" s="150"/>
    </row>
    <row r="299" spans="1:6" x14ac:dyDescent="0.25">
      <c r="A299" s="222" t="s">
        <v>291</v>
      </c>
    </row>
    <row r="300" spans="1:6" x14ac:dyDescent="0.25">
      <c r="A300" s="222" t="s">
        <v>292</v>
      </c>
    </row>
  </sheetData>
  <sortState ref="A2:K16">
    <sortCondition ref="A2:A16"/>
  </sortState>
  <phoneticPr fontId="6" type="noConversion"/>
  <hyperlinks>
    <hyperlink ref="C7" r:id="rId1" xr:uid="{00000000-0004-0000-0600-000000000000}"/>
    <hyperlink ref="D228" r:id="rId2" xr:uid="{00000000-0004-0000-0600-000001000000}"/>
    <hyperlink ref="D229" r:id="rId3" xr:uid="{00000000-0004-0000-0600-000002000000}"/>
    <hyperlink ref="D244" r:id="rId4" xr:uid="{00000000-0004-0000-0600-000003000000}"/>
    <hyperlink ref="D256" r:id="rId5" xr:uid="{00000000-0004-0000-0600-000004000000}"/>
    <hyperlink ref="D257" r:id="rId6" xr:uid="{00000000-0004-0000-0600-000005000000}"/>
    <hyperlink ref="D233" r:id="rId7" xr:uid="{00000000-0004-0000-0600-000006000000}"/>
    <hyperlink ref="D261" r:id="rId8" xr:uid="{00000000-0004-0000-0600-000007000000}"/>
    <hyperlink ref="D258" r:id="rId9" xr:uid="{00000000-0004-0000-0600-000008000000}"/>
    <hyperlink ref="D230" r:id="rId10" xr:uid="{00000000-0004-0000-0600-000009000000}"/>
    <hyperlink ref="D240" r:id="rId11" xr:uid="{00000000-0004-0000-0600-00000A000000}"/>
    <hyperlink ref="D271" r:id="rId12" xr:uid="{00000000-0004-0000-0600-00000B000000}"/>
    <hyperlink ref="D254" r:id="rId13" xr:uid="{00000000-0004-0000-0600-00000C000000}"/>
    <hyperlink ref="D248" r:id="rId14" xr:uid="{00000000-0004-0000-0600-00000D000000}"/>
    <hyperlink ref="D259" r:id="rId15" xr:uid="{00000000-0004-0000-0600-00000E000000}"/>
    <hyperlink ref="D223" r:id="rId16" xr:uid="{00000000-0004-0000-0600-00000F000000}"/>
    <hyperlink ref="D252" r:id="rId17" xr:uid="{00000000-0004-0000-0600-000010000000}"/>
    <hyperlink ref="D249" r:id="rId18" xr:uid="{00000000-0004-0000-0600-000011000000}"/>
    <hyperlink ref="D225" r:id="rId19" xr:uid="{00000000-0004-0000-0600-000012000000}"/>
    <hyperlink ref="D226" r:id="rId20" xr:uid="{00000000-0004-0000-0600-000013000000}"/>
    <hyperlink ref="D239" r:id="rId21" xr:uid="{00000000-0004-0000-0600-000014000000}"/>
    <hyperlink ref="D253" r:id="rId22" xr:uid="{00000000-0004-0000-0600-000015000000}"/>
    <hyperlink ref="D245" r:id="rId23" xr:uid="{00000000-0004-0000-0600-000016000000}"/>
    <hyperlink ref="D234" r:id="rId24" xr:uid="{00000000-0004-0000-0600-000017000000}"/>
    <hyperlink ref="D260" r:id="rId25" xr:uid="{00000000-0004-0000-0600-000018000000}"/>
    <hyperlink ref="D266" r:id="rId26" xr:uid="{00000000-0004-0000-0600-000019000000}"/>
    <hyperlink ref="D243" r:id="rId27" xr:uid="{00000000-0004-0000-0600-00001A000000}"/>
    <hyperlink ref="D267" r:id="rId28" xr:uid="{00000000-0004-0000-0600-00001B000000}"/>
    <hyperlink ref="D224" r:id="rId29" xr:uid="{00000000-0004-0000-0600-00001C000000}"/>
    <hyperlink ref="D236" r:id="rId30" xr:uid="{00000000-0004-0000-0600-00001D000000}"/>
    <hyperlink ref="D272" r:id="rId31" xr:uid="{00000000-0004-0000-0600-00001E000000}"/>
    <hyperlink ref="D231" r:id="rId32" xr:uid="{00000000-0004-0000-0600-00001F000000}"/>
    <hyperlink ref="D268" r:id="rId33" xr:uid="{00000000-0004-0000-0600-000020000000}"/>
    <hyperlink ref="D246" r:id="rId34" xr:uid="{00000000-0004-0000-0600-000021000000}"/>
    <hyperlink ref="D238" r:id="rId35" xr:uid="{00000000-0004-0000-0600-000022000000}"/>
    <hyperlink ref="D269" r:id="rId36" xr:uid="{00000000-0004-0000-0600-000023000000}"/>
    <hyperlink ref="B285" r:id="rId37" xr:uid="{00000000-0004-0000-0600-000025000000}"/>
    <hyperlink ref="B286" r:id="rId38" xr:uid="{00000000-0004-0000-0600-000026000000}"/>
    <hyperlink ref="B288" r:id="rId39" xr:uid="{00000000-0004-0000-0600-000027000000}"/>
    <hyperlink ref="B289" r:id="rId40" xr:uid="{00000000-0004-0000-0600-000028000000}"/>
    <hyperlink ref="B292" r:id="rId41" xr:uid="{00000000-0004-0000-0600-000029000000}"/>
    <hyperlink ref="B290" r:id="rId42" xr:uid="{00000000-0004-0000-0600-00002A000000}"/>
    <hyperlink ref="B291" r:id="rId43" xr:uid="{00000000-0004-0000-0600-00002B000000}"/>
    <hyperlink ref="B293" r:id="rId44" xr:uid="{00000000-0004-0000-0600-00002C000000}"/>
    <hyperlink ref="B294" r:id="rId45" xr:uid="{00000000-0004-0000-0600-00002D000000}"/>
    <hyperlink ref="B295" r:id="rId46" xr:uid="{00000000-0004-0000-0600-00002E000000}"/>
    <hyperlink ref="B297" r:id="rId47" xr:uid="{00000000-0004-0000-0600-00002F000000}"/>
    <hyperlink ref="B31" r:id="rId48" xr:uid="{9E8BA4F2-3BCE-C54D-A4DA-132583BCBCBB}"/>
  </hyperlinks>
  <pageMargins left="0.7" right="0.7" top="0.75" bottom="0.75" header="0.5" footer="0.5"/>
  <pageSetup paperSize="9" orientation="portrait" horizontalDpi="4294967293"/>
  <tableParts count="1">
    <tablePart r:id="rId4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"/>
  <sheetViews>
    <sheetView topLeftCell="A2" workbookViewId="0" xr3:uid="{85D5C41F-068E-5C55-9968-509E7C2A5619}">
      <selection activeCell="H29" sqref="H29"/>
    </sheetView>
  </sheetViews>
  <sheetFormatPr defaultColWidth="10.78515625" defaultRowHeight="22.5" x14ac:dyDescent="0.25"/>
  <cols>
    <col min="1" max="1" width="37.62109375" style="139" customWidth="1"/>
    <col min="2" max="2" width="4.44921875" style="139" customWidth="1"/>
    <col min="3" max="3" width="22.51953125" style="139" customWidth="1"/>
    <col min="4" max="16384" width="10.78515625" style="139"/>
  </cols>
  <sheetData>
    <row r="1" spans="1:3" ht="25.5" x14ac:dyDescent="0.3">
      <c r="A1" s="259" t="s">
        <v>314</v>
      </c>
    </row>
    <row r="3" spans="1:3" x14ac:dyDescent="0.25">
      <c r="A3" s="145" t="s">
        <v>312</v>
      </c>
      <c r="B3" s="145"/>
      <c r="C3" s="145" t="s">
        <v>313</v>
      </c>
    </row>
    <row r="4" spans="1:3" customFormat="1" ht="12.75" x14ac:dyDescent="0.15"/>
    <row r="5" spans="1:3" x14ac:dyDescent="0.25">
      <c r="A5" s="254" t="s">
        <v>183</v>
      </c>
      <c r="B5" s="255"/>
      <c r="C5" s="255"/>
    </row>
    <row r="6" spans="1:3" x14ac:dyDescent="0.25">
      <c r="A6" s="256" t="s">
        <v>98</v>
      </c>
      <c r="B6" s="255"/>
      <c r="C6" s="255"/>
    </row>
    <row r="7" spans="1:3" x14ac:dyDescent="0.25">
      <c r="A7" s="254" t="s">
        <v>288</v>
      </c>
      <c r="B7" s="255"/>
      <c r="C7" s="255"/>
    </row>
    <row r="8" spans="1:3" x14ac:dyDescent="0.25">
      <c r="A8" s="256" t="s">
        <v>189</v>
      </c>
      <c r="B8" s="255"/>
      <c r="C8" s="255"/>
    </row>
    <row r="9" spans="1:3" x14ac:dyDescent="0.25">
      <c r="A9" s="254" t="s">
        <v>188</v>
      </c>
      <c r="B9" s="255"/>
      <c r="C9" s="255"/>
    </row>
    <row r="10" spans="1:3" x14ac:dyDescent="0.25">
      <c r="A10" s="256" t="s">
        <v>55</v>
      </c>
      <c r="B10" s="255"/>
      <c r="C10" s="255"/>
    </row>
    <row r="11" spans="1:3" x14ac:dyDescent="0.25">
      <c r="A11" s="254" t="s">
        <v>296</v>
      </c>
      <c r="B11" s="255"/>
      <c r="C11" s="255"/>
    </row>
    <row r="12" spans="1:3" x14ac:dyDescent="0.25">
      <c r="A12" s="256" t="s">
        <v>339</v>
      </c>
      <c r="B12" s="255"/>
      <c r="C12" s="255"/>
    </row>
    <row r="13" spans="1:3" x14ac:dyDescent="0.25">
      <c r="A13" s="254" t="s">
        <v>62</v>
      </c>
      <c r="B13" s="255"/>
      <c r="C13" s="255"/>
    </row>
    <row r="14" spans="1:3" x14ac:dyDescent="0.25">
      <c r="A14" s="256" t="s">
        <v>221</v>
      </c>
      <c r="B14" s="255"/>
      <c r="C14" s="255"/>
    </row>
    <row r="15" spans="1:3" x14ac:dyDescent="0.25">
      <c r="A15" s="254" t="s">
        <v>115</v>
      </c>
      <c r="B15" s="255"/>
      <c r="C15" s="255"/>
    </row>
    <row r="16" spans="1:3" x14ac:dyDescent="0.25">
      <c r="A16" s="256" t="s">
        <v>293</v>
      </c>
      <c r="B16" s="255"/>
      <c r="C16" s="255"/>
    </row>
    <row r="17" spans="1:3" x14ac:dyDescent="0.25">
      <c r="A17" s="254" t="s">
        <v>121</v>
      </c>
      <c r="B17" s="255"/>
      <c r="C17" s="255"/>
    </row>
    <row r="18" spans="1:3" x14ac:dyDescent="0.25">
      <c r="A18" s="256" t="s">
        <v>185</v>
      </c>
      <c r="B18" s="255"/>
      <c r="C18" s="255"/>
    </row>
    <row r="19" spans="1:3" x14ac:dyDescent="0.25">
      <c r="A19" s="254" t="s">
        <v>13</v>
      </c>
      <c r="B19" s="255"/>
      <c r="C19" s="255"/>
    </row>
    <row r="20" spans="1:3" x14ac:dyDescent="0.25">
      <c r="A20" s="256" t="s">
        <v>182</v>
      </c>
      <c r="B20" s="255"/>
      <c r="C20" s="255"/>
    </row>
    <row r="21" spans="1:3" x14ac:dyDescent="0.25">
      <c r="A21" s="254" t="s">
        <v>224</v>
      </c>
      <c r="B21" s="255"/>
      <c r="C21" s="255"/>
    </row>
    <row r="22" spans="1:3" x14ac:dyDescent="0.25">
      <c r="A22" s="256" t="s">
        <v>99</v>
      </c>
      <c r="B22" s="255"/>
      <c r="C22" s="255"/>
    </row>
    <row r="23" spans="1:3" x14ac:dyDescent="0.25">
      <c r="A23" s="254" t="s">
        <v>119</v>
      </c>
      <c r="B23" s="255"/>
      <c r="C23" s="255"/>
    </row>
    <row r="24" spans="1:3" x14ac:dyDescent="0.25">
      <c r="A24" s="256" t="s">
        <v>344</v>
      </c>
      <c r="B24" s="255"/>
      <c r="C24" s="255"/>
    </row>
    <row r="25" spans="1:3" x14ac:dyDescent="0.25">
      <c r="A25" s="254" t="s">
        <v>109</v>
      </c>
      <c r="B25" s="255"/>
      <c r="C25" s="255"/>
    </row>
    <row r="26" spans="1:3" x14ac:dyDescent="0.25">
      <c r="A26" s="256" t="s">
        <v>342</v>
      </c>
      <c r="B26" s="255"/>
      <c r="C26" s="255"/>
    </row>
    <row r="27" spans="1:3" x14ac:dyDescent="0.25">
      <c r="A27" s="254" t="s">
        <v>126</v>
      </c>
      <c r="B27" s="255"/>
      <c r="C27" s="255"/>
    </row>
    <row r="28" spans="1:3" x14ac:dyDescent="0.25">
      <c r="A28" s="256" t="s">
        <v>332</v>
      </c>
      <c r="B28" s="255"/>
      <c r="C28" s="255"/>
    </row>
    <row r="29" spans="1:3" x14ac:dyDescent="0.25">
      <c r="A29" s="254" t="s">
        <v>66</v>
      </c>
      <c r="B29" s="255"/>
      <c r="C29" s="255"/>
    </row>
    <row r="30" spans="1:3" x14ac:dyDescent="0.25">
      <c r="A30" s="256" t="s">
        <v>227</v>
      </c>
      <c r="B30" s="255"/>
      <c r="C30" s="255"/>
    </row>
    <row r="31" spans="1:3" ht="23.25" x14ac:dyDescent="0.3">
      <c r="A31" s="257" t="s">
        <v>186</v>
      </c>
      <c r="B31" s="255"/>
      <c r="C31" s="255"/>
    </row>
    <row r="32" spans="1:3" ht="23.25" x14ac:dyDescent="0.3">
      <c r="A32" s="258" t="s">
        <v>214</v>
      </c>
      <c r="B32" s="255"/>
      <c r="C32" s="255"/>
    </row>
    <row r="33" spans="1:3" x14ac:dyDescent="0.25">
      <c r="A33" s="254" t="s">
        <v>184</v>
      </c>
      <c r="B33" s="255"/>
      <c r="C33" s="255"/>
    </row>
    <row r="34" spans="1:3" x14ac:dyDescent="0.25">
      <c r="A34" s="256" t="s">
        <v>187</v>
      </c>
      <c r="B34" s="255"/>
      <c r="C34" s="255"/>
    </row>
    <row r="35" spans="1:3" x14ac:dyDescent="0.25">
      <c r="A35" s="254" t="s">
        <v>337</v>
      </c>
      <c r="B35" s="255"/>
      <c r="C35" s="255"/>
    </row>
    <row r="36" spans="1:3" x14ac:dyDescent="0.25">
      <c r="A36" s="256" t="s">
        <v>123</v>
      </c>
      <c r="B36" s="255"/>
      <c r="C36" s="25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774"/>
  <sheetViews>
    <sheetView showZeros="0" zoomScale="125" zoomScaleNormal="125" zoomScalePageLayoutView="125" workbookViewId="0" xr3:uid="{44B22561-5205-5C8A-B808-2C70100D228F}">
      <pane xSplit="1" ySplit="2" topLeftCell="B3" activePane="bottomRight" state="frozen"/>
      <selection activeCell="A3" sqref="A3"/>
      <selection pane="bottomLeft" activeCell="D15" sqref="D15"/>
      <selection pane="topRight" activeCell="B1" sqref="B1"/>
      <selection pane="bottomRight" activeCell="F7" sqref="F7"/>
    </sheetView>
  </sheetViews>
  <sheetFormatPr defaultColWidth="8.76171875" defaultRowHeight="15" x14ac:dyDescent="0.2"/>
  <cols>
    <col min="1" max="1" width="23.4609375" style="3" customWidth="1"/>
    <col min="2" max="2" width="11.59375" style="205" customWidth="1"/>
    <col min="4" max="4" width="9.70703125" customWidth="1"/>
    <col min="5" max="5" width="10.11328125" style="29" bestFit="1" customWidth="1"/>
    <col min="7" max="7" width="10.65234375" customWidth="1"/>
    <col min="8" max="8" width="10.11328125" style="72" bestFit="1" customWidth="1"/>
    <col min="9" max="9" width="9.16796875" style="73" customWidth="1"/>
    <col min="10" max="10" width="10.65234375" style="73" customWidth="1"/>
    <col min="11" max="11" width="10.11328125" style="72" bestFit="1" customWidth="1"/>
    <col min="12" max="12" width="9.16796875" style="73" customWidth="1"/>
    <col min="13" max="13" width="10.65234375" style="73" customWidth="1"/>
    <col min="14" max="14" width="10.11328125" style="72" bestFit="1" customWidth="1"/>
    <col min="15" max="15" width="14.0234375" style="200" customWidth="1"/>
    <col min="16" max="16" width="9.16796875" style="73" customWidth="1"/>
    <col min="17" max="17" width="11.4609375" style="73" customWidth="1"/>
    <col min="18" max="18" width="10.11328125" style="72" bestFit="1" customWidth="1"/>
    <col min="19" max="19" width="9.16796875" style="73" customWidth="1"/>
    <col min="20" max="20" width="11.4609375" style="73" customWidth="1"/>
    <col min="21" max="21" width="10.11328125" style="72" bestFit="1" customWidth="1"/>
    <col min="22" max="22" width="9.16796875" style="123" customWidth="1"/>
    <col min="23" max="23" width="11.4609375" style="123" customWidth="1"/>
    <col min="24" max="24" width="10.11328125" style="72" bestFit="1" customWidth="1"/>
    <col min="25" max="25" width="9.16796875" style="73" customWidth="1"/>
    <col min="26" max="26" width="11.4609375" style="73" customWidth="1"/>
    <col min="27" max="27" width="10.65234375" style="72" bestFit="1" customWidth="1"/>
    <col min="28" max="28" width="10.11328125" style="181" bestFit="1" customWidth="1"/>
    <col min="29" max="29" width="10.11328125" style="179" customWidth="1"/>
    <col min="30" max="30" width="21.03515625" style="3" customWidth="1"/>
  </cols>
  <sheetData>
    <row r="1" spans="1:30" ht="24.75" customHeight="1" x14ac:dyDescent="0.2">
      <c r="A1" s="335"/>
      <c r="B1" s="204"/>
      <c r="C1" s="188" t="s">
        <v>43</v>
      </c>
      <c r="D1" s="188"/>
      <c r="E1" s="189"/>
      <c r="F1" s="188" t="s">
        <v>44</v>
      </c>
      <c r="G1" s="188"/>
      <c r="H1" s="189"/>
      <c r="I1" s="188" t="s">
        <v>45</v>
      </c>
      <c r="J1" s="188"/>
      <c r="K1" s="189"/>
      <c r="L1" s="188" t="s">
        <v>46</v>
      </c>
      <c r="M1" s="188"/>
      <c r="N1" s="189"/>
      <c r="O1" s="198" t="s">
        <v>141</v>
      </c>
      <c r="P1" s="185" t="s">
        <v>47</v>
      </c>
      <c r="Q1" s="185"/>
      <c r="R1" s="186"/>
      <c r="S1" s="185" t="s">
        <v>128</v>
      </c>
      <c r="T1" s="185"/>
      <c r="U1" s="186"/>
      <c r="V1" s="187" t="s">
        <v>129</v>
      </c>
      <c r="W1" s="187"/>
      <c r="X1" s="186"/>
      <c r="Y1" s="185" t="s">
        <v>130</v>
      </c>
      <c r="Z1" s="185"/>
      <c r="AA1" s="186"/>
      <c r="AB1" s="186"/>
      <c r="AC1" s="185"/>
      <c r="AD1" s="190"/>
    </row>
    <row r="2" spans="1:30" ht="24.75" customHeight="1" x14ac:dyDescent="0.2">
      <c r="A2" s="192" t="s">
        <v>140</v>
      </c>
      <c r="B2" s="204" t="s">
        <v>141</v>
      </c>
      <c r="C2" s="188" t="s">
        <v>48</v>
      </c>
      <c r="D2" s="188" t="s">
        <v>49</v>
      </c>
      <c r="E2" s="189" t="s">
        <v>50</v>
      </c>
      <c r="F2" s="188" t="s">
        <v>192</v>
      </c>
      <c r="G2" s="188" t="s">
        <v>193</v>
      </c>
      <c r="H2" s="189" t="s">
        <v>191</v>
      </c>
      <c r="I2" s="188" t="s">
        <v>194</v>
      </c>
      <c r="J2" s="188" t="s">
        <v>195</v>
      </c>
      <c r="K2" s="189" t="s">
        <v>196</v>
      </c>
      <c r="L2" s="188" t="s">
        <v>197</v>
      </c>
      <c r="M2" s="188" t="s">
        <v>198</v>
      </c>
      <c r="N2" s="189" t="s">
        <v>199</v>
      </c>
      <c r="O2" s="198" t="s">
        <v>142</v>
      </c>
      <c r="P2" s="185" t="s">
        <v>200</v>
      </c>
      <c r="Q2" s="185" t="s">
        <v>201</v>
      </c>
      <c r="R2" s="186" t="s">
        <v>202</v>
      </c>
      <c r="S2" s="185" t="s">
        <v>203</v>
      </c>
      <c r="T2" s="185" t="s">
        <v>204</v>
      </c>
      <c r="U2" s="186" t="s">
        <v>205</v>
      </c>
      <c r="V2" s="187" t="s">
        <v>206</v>
      </c>
      <c r="W2" s="187" t="s">
        <v>207</v>
      </c>
      <c r="X2" s="186" t="s">
        <v>208</v>
      </c>
      <c r="Y2" s="185" t="s">
        <v>209</v>
      </c>
      <c r="Z2" s="185" t="s">
        <v>210</v>
      </c>
      <c r="AA2" s="186" t="s">
        <v>211</v>
      </c>
      <c r="AB2" s="186" t="s">
        <v>212</v>
      </c>
      <c r="AC2" s="185" t="s">
        <v>213</v>
      </c>
      <c r="AD2" s="191" t="s">
        <v>143</v>
      </c>
    </row>
    <row r="3" spans="1:30" s="86" customFormat="1" ht="14.25" customHeight="1" x14ac:dyDescent="0.2">
      <c r="A3" s="416" t="s">
        <v>183</v>
      </c>
      <c r="B3" s="197" t="s">
        <v>7</v>
      </c>
      <c r="C3" s="412">
        <v>29</v>
      </c>
      <c r="D3" s="412">
        <v>35</v>
      </c>
      <c r="E3" s="413">
        <f t="shared" ref="E3:E34" si="0">(C3/D3)</f>
        <v>0.82857142857142863</v>
      </c>
      <c r="F3" s="412"/>
      <c r="G3" s="412"/>
      <c r="H3" s="413" t="e">
        <f t="shared" ref="H3:H34" si="1">(F3/G3)</f>
        <v>#DIV/0!</v>
      </c>
      <c r="I3" s="412"/>
      <c r="J3" s="412"/>
      <c r="K3" s="413" t="e">
        <f t="shared" ref="K3:K34" si="2">(I3/J3)</f>
        <v>#DIV/0!</v>
      </c>
      <c r="L3" s="412"/>
      <c r="M3" s="412"/>
      <c r="N3" s="413" t="e">
        <f t="shared" ref="N3:N34" si="3">(L3/M3)</f>
        <v>#DIV/0!</v>
      </c>
      <c r="O3" s="220"/>
      <c r="P3" s="412"/>
      <c r="Q3" s="412"/>
      <c r="R3" s="413" t="e">
        <f t="shared" ref="R3:R34" si="4">(P3/Q3)</f>
        <v>#DIV/0!</v>
      </c>
      <c r="S3" s="412"/>
      <c r="T3" s="412"/>
      <c r="U3" s="413" t="e">
        <f t="shared" ref="U3:U34" si="5">(S3/T3)</f>
        <v>#DIV/0!</v>
      </c>
      <c r="V3" s="412"/>
      <c r="W3" s="412"/>
      <c r="X3" s="413" t="e">
        <f t="shared" ref="X3:X34" si="6">(V3/W3)</f>
        <v>#DIV/0!</v>
      </c>
      <c r="Y3" s="412"/>
      <c r="Z3" s="412"/>
      <c r="AA3" s="413" t="e">
        <f t="shared" ref="AA3:AA34" si="7">(Y3/Z3)</f>
        <v>#DIV/0!</v>
      </c>
      <c r="AB3" s="412"/>
      <c r="AC3" s="412"/>
      <c r="AD3" s="414" t="e">
        <f t="shared" ref="AD3:AD34" si="8">(F3+I3+L3+P3+S3+V3+Y3)/(G3+J3+M3+Q3+T3+W3+Z3)</f>
        <v>#DIV/0!</v>
      </c>
    </row>
    <row r="4" spans="1:30" s="86" customFormat="1" ht="14.25" customHeight="1" x14ac:dyDescent="0.2">
      <c r="A4" s="416" t="s">
        <v>98</v>
      </c>
      <c r="B4" s="203" t="s">
        <v>7</v>
      </c>
      <c r="C4" s="427">
        <v>25</v>
      </c>
      <c r="D4" s="427">
        <v>19</v>
      </c>
      <c r="E4" s="428">
        <f t="shared" si="0"/>
        <v>1.3157894736842106</v>
      </c>
      <c r="F4" s="412"/>
      <c r="G4" s="412"/>
      <c r="H4" s="413" t="e">
        <f t="shared" si="1"/>
        <v>#DIV/0!</v>
      </c>
      <c r="I4" s="412"/>
      <c r="J4" s="412"/>
      <c r="K4" s="413" t="e">
        <f t="shared" si="2"/>
        <v>#DIV/0!</v>
      </c>
      <c r="L4" s="412"/>
      <c r="M4" s="412"/>
      <c r="N4" s="413" t="e">
        <f t="shared" si="3"/>
        <v>#DIV/0!</v>
      </c>
      <c r="O4" s="220"/>
      <c r="P4" s="412"/>
      <c r="Q4" s="412"/>
      <c r="R4" s="413" t="e">
        <f t="shared" si="4"/>
        <v>#DIV/0!</v>
      </c>
      <c r="S4" s="412"/>
      <c r="T4" s="412"/>
      <c r="U4" s="413" t="e">
        <f t="shared" si="5"/>
        <v>#DIV/0!</v>
      </c>
      <c r="V4" s="412"/>
      <c r="W4" s="412"/>
      <c r="X4" s="413" t="e">
        <f t="shared" si="6"/>
        <v>#DIV/0!</v>
      </c>
      <c r="Y4" s="412"/>
      <c r="Z4" s="412"/>
      <c r="AA4" s="413" t="e">
        <f t="shared" si="7"/>
        <v>#DIV/0!</v>
      </c>
      <c r="AB4" s="412"/>
      <c r="AC4" s="412"/>
      <c r="AD4" s="414" t="e">
        <f t="shared" si="8"/>
        <v>#DIV/0!</v>
      </c>
    </row>
    <row r="5" spans="1:30" s="86" customFormat="1" ht="14.25" customHeight="1" x14ac:dyDescent="0.2">
      <c r="A5" s="416" t="s">
        <v>288</v>
      </c>
      <c r="B5" s="220" t="s">
        <v>329</v>
      </c>
      <c r="C5" s="412">
        <v>56</v>
      </c>
      <c r="D5" s="412">
        <v>32</v>
      </c>
      <c r="E5" s="413">
        <f t="shared" si="0"/>
        <v>1.75</v>
      </c>
      <c r="F5" s="412"/>
      <c r="G5" s="412"/>
      <c r="H5" s="413" t="e">
        <f t="shared" si="1"/>
        <v>#DIV/0!</v>
      </c>
      <c r="I5" s="412"/>
      <c r="J5" s="412"/>
      <c r="K5" s="413" t="e">
        <f t="shared" si="2"/>
        <v>#DIV/0!</v>
      </c>
      <c r="L5" s="412"/>
      <c r="M5" s="412"/>
      <c r="N5" s="413" t="e">
        <f t="shared" si="3"/>
        <v>#DIV/0!</v>
      </c>
      <c r="O5" s="220"/>
      <c r="P5" s="412"/>
      <c r="Q5" s="412"/>
      <c r="R5" s="413" t="e">
        <f t="shared" si="4"/>
        <v>#DIV/0!</v>
      </c>
      <c r="S5" s="412"/>
      <c r="T5" s="412"/>
      <c r="U5" s="413" t="e">
        <f t="shared" si="5"/>
        <v>#DIV/0!</v>
      </c>
      <c r="V5" s="412"/>
      <c r="W5" s="412"/>
      <c r="X5" s="413" t="e">
        <f t="shared" si="6"/>
        <v>#DIV/0!</v>
      </c>
      <c r="Y5" s="412"/>
      <c r="Z5" s="412"/>
      <c r="AA5" s="413" t="e">
        <f t="shared" si="7"/>
        <v>#DIV/0!</v>
      </c>
      <c r="AB5" s="412"/>
      <c r="AC5" s="412"/>
      <c r="AD5" s="414" t="e">
        <f t="shared" si="8"/>
        <v>#DIV/0!</v>
      </c>
    </row>
    <row r="6" spans="1:30" s="86" customFormat="1" ht="14.25" customHeight="1" x14ac:dyDescent="0.2">
      <c r="A6" s="417" t="s">
        <v>189</v>
      </c>
      <c r="B6" s="197" t="s">
        <v>8</v>
      </c>
      <c r="C6" s="412">
        <v>35</v>
      </c>
      <c r="D6" s="412">
        <v>29</v>
      </c>
      <c r="E6" s="413">
        <f t="shared" si="0"/>
        <v>1.2068965517241379</v>
      </c>
      <c r="F6" s="412"/>
      <c r="G6" s="412"/>
      <c r="H6" s="413" t="e">
        <f t="shared" si="1"/>
        <v>#DIV/0!</v>
      </c>
      <c r="I6" s="412"/>
      <c r="J6" s="412"/>
      <c r="K6" s="413" t="e">
        <f t="shared" si="2"/>
        <v>#DIV/0!</v>
      </c>
      <c r="L6" s="412"/>
      <c r="M6" s="412"/>
      <c r="N6" s="413" t="e">
        <f t="shared" si="3"/>
        <v>#DIV/0!</v>
      </c>
      <c r="O6" s="301"/>
      <c r="P6" s="412"/>
      <c r="Q6" s="412"/>
      <c r="R6" s="413" t="e">
        <f t="shared" si="4"/>
        <v>#DIV/0!</v>
      </c>
      <c r="S6" s="412"/>
      <c r="T6" s="412"/>
      <c r="U6" s="413" t="e">
        <f t="shared" si="5"/>
        <v>#DIV/0!</v>
      </c>
      <c r="V6" s="412"/>
      <c r="W6" s="412"/>
      <c r="X6" s="413" t="e">
        <f t="shared" si="6"/>
        <v>#DIV/0!</v>
      </c>
      <c r="Y6" s="412"/>
      <c r="Z6" s="412"/>
      <c r="AA6" s="413" t="e">
        <f t="shared" si="7"/>
        <v>#DIV/0!</v>
      </c>
      <c r="AB6" s="412"/>
      <c r="AC6" s="412"/>
      <c r="AD6" s="414" t="e">
        <f>(F6+I6+L6+P6+S6+V6+Y6)/(G6+J6+M6+Q6+T6+W6+Z6)</f>
        <v>#DIV/0!</v>
      </c>
    </row>
    <row r="7" spans="1:30" s="86" customFormat="1" ht="14.25" customHeight="1" x14ac:dyDescent="0.2">
      <c r="A7" s="417" t="s">
        <v>188</v>
      </c>
      <c r="B7" s="197" t="s">
        <v>8</v>
      </c>
      <c r="C7" s="427">
        <v>34</v>
      </c>
      <c r="D7" s="427">
        <v>30</v>
      </c>
      <c r="E7" s="428">
        <f t="shared" si="0"/>
        <v>1.1333333333333333</v>
      </c>
      <c r="F7" s="412">
        <v>35</v>
      </c>
      <c r="G7" s="412">
        <v>51</v>
      </c>
      <c r="H7" s="413">
        <f t="shared" si="1"/>
        <v>0.68627450980392157</v>
      </c>
      <c r="I7" s="412"/>
      <c r="J7" s="412"/>
      <c r="K7" s="413" t="e">
        <f t="shared" si="2"/>
        <v>#DIV/0!</v>
      </c>
      <c r="L7" s="412"/>
      <c r="M7" s="412"/>
      <c r="N7" s="413" t="e">
        <f t="shared" si="3"/>
        <v>#DIV/0!</v>
      </c>
      <c r="O7" s="300"/>
      <c r="P7" s="412"/>
      <c r="Q7" s="412"/>
      <c r="R7" s="413" t="e">
        <f t="shared" si="4"/>
        <v>#DIV/0!</v>
      </c>
      <c r="S7" s="412"/>
      <c r="T7" s="412"/>
      <c r="U7" s="413" t="e">
        <f t="shared" si="5"/>
        <v>#DIV/0!</v>
      </c>
      <c r="V7" s="412"/>
      <c r="W7" s="412"/>
      <c r="X7" s="413" t="e">
        <f t="shared" si="6"/>
        <v>#DIV/0!</v>
      </c>
      <c r="Y7" s="412"/>
      <c r="Z7" s="412"/>
      <c r="AA7" s="413" t="e">
        <f t="shared" si="7"/>
        <v>#DIV/0!</v>
      </c>
      <c r="AB7" s="412"/>
      <c r="AC7" s="412"/>
      <c r="AD7" s="414">
        <f t="shared" si="8"/>
        <v>0.68627450980392157</v>
      </c>
    </row>
    <row r="8" spans="1:30" s="86" customFormat="1" ht="14.25" hidden="1" customHeight="1" x14ac:dyDescent="0.2">
      <c r="A8" s="416" t="s">
        <v>124</v>
      </c>
      <c r="B8" s="203" t="s">
        <v>6</v>
      </c>
      <c r="C8" s="412"/>
      <c r="D8" s="412"/>
      <c r="E8" s="413" t="e">
        <f t="shared" si="0"/>
        <v>#DIV/0!</v>
      </c>
      <c r="F8" s="412"/>
      <c r="G8" s="412"/>
      <c r="H8" s="413" t="e">
        <f t="shared" si="1"/>
        <v>#DIV/0!</v>
      </c>
      <c r="I8" s="412"/>
      <c r="J8" s="412"/>
      <c r="K8" s="413" t="e">
        <f t="shared" si="2"/>
        <v>#DIV/0!</v>
      </c>
      <c r="L8" s="412"/>
      <c r="M8" s="412"/>
      <c r="N8" s="413" t="e">
        <f t="shared" si="3"/>
        <v>#DIV/0!</v>
      </c>
      <c r="O8" s="220"/>
      <c r="P8" s="412"/>
      <c r="Q8" s="412"/>
      <c r="R8" s="413" t="e">
        <f t="shared" si="4"/>
        <v>#DIV/0!</v>
      </c>
      <c r="S8" s="412"/>
      <c r="T8" s="412"/>
      <c r="U8" s="413" t="e">
        <f t="shared" si="5"/>
        <v>#DIV/0!</v>
      </c>
      <c r="V8" s="412"/>
      <c r="W8" s="412"/>
      <c r="X8" s="413" t="e">
        <f t="shared" si="6"/>
        <v>#DIV/0!</v>
      </c>
      <c r="Y8" s="412"/>
      <c r="Z8" s="412"/>
      <c r="AA8" s="413" t="e">
        <f t="shared" si="7"/>
        <v>#DIV/0!</v>
      </c>
      <c r="AB8" s="412"/>
      <c r="AC8" s="412"/>
      <c r="AD8" s="414" t="e">
        <f t="shared" si="8"/>
        <v>#DIV/0!</v>
      </c>
    </row>
    <row r="9" spans="1:30" s="86" customFormat="1" ht="14.25" customHeight="1" x14ac:dyDescent="0.2">
      <c r="A9" s="417" t="s">
        <v>55</v>
      </c>
      <c r="B9" s="197" t="s">
        <v>217</v>
      </c>
      <c r="C9" s="412">
        <v>144</v>
      </c>
      <c r="D9" s="415">
        <v>30</v>
      </c>
      <c r="E9" s="413">
        <f t="shared" si="0"/>
        <v>4.8</v>
      </c>
      <c r="F9" s="412"/>
      <c r="G9" s="412"/>
      <c r="H9" s="413" t="e">
        <f t="shared" si="1"/>
        <v>#DIV/0!</v>
      </c>
      <c r="I9" s="412"/>
      <c r="J9" s="412"/>
      <c r="K9" s="413" t="e">
        <f t="shared" si="2"/>
        <v>#DIV/0!</v>
      </c>
      <c r="L9" s="412"/>
      <c r="M9" s="412"/>
      <c r="N9" s="413" t="e">
        <f t="shared" si="3"/>
        <v>#DIV/0!</v>
      </c>
      <c r="O9" s="299"/>
      <c r="P9" s="412"/>
      <c r="Q9" s="412"/>
      <c r="R9" s="413" t="e">
        <f t="shared" si="4"/>
        <v>#DIV/0!</v>
      </c>
      <c r="S9" s="412"/>
      <c r="T9" s="412"/>
      <c r="U9" s="413" t="e">
        <f t="shared" si="5"/>
        <v>#DIV/0!</v>
      </c>
      <c r="V9" s="412"/>
      <c r="W9" s="412"/>
      <c r="X9" s="413" t="e">
        <f t="shared" si="6"/>
        <v>#DIV/0!</v>
      </c>
      <c r="Y9" s="412"/>
      <c r="Z9" s="412"/>
      <c r="AA9" s="413" t="e">
        <f t="shared" si="7"/>
        <v>#DIV/0!</v>
      </c>
      <c r="AB9" s="412"/>
      <c r="AC9" s="412"/>
      <c r="AD9" s="414" t="e">
        <f t="shared" si="8"/>
        <v>#DIV/0!</v>
      </c>
    </row>
    <row r="10" spans="1:30" s="86" customFormat="1" ht="14.25" customHeight="1" x14ac:dyDescent="0.2">
      <c r="A10" s="416" t="s">
        <v>296</v>
      </c>
      <c r="B10" s="203" t="s">
        <v>158</v>
      </c>
      <c r="C10" s="427">
        <v>15</v>
      </c>
      <c r="D10" s="427">
        <v>35</v>
      </c>
      <c r="E10" s="428">
        <f t="shared" si="0"/>
        <v>0.42857142857142855</v>
      </c>
      <c r="F10" s="412"/>
      <c r="G10" s="412"/>
      <c r="H10" s="413" t="e">
        <f t="shared" si="1"/>
        <v>#DIV/0!</v>
      </c>
      <c r="I10" s="412"/>
      <c r="J10" s="412"/>
      <c r="K10" s="413" t="e">
        <f t="shared" si="2"/>
        <v>#DIV/0!</v>
      </c>
      <c r="L10" s="412"/>
      <c r="M10" s="412"/>
      <c r="N10" s="413" t="e">
        <f t="shared" si="3"/>
        <v>#DIV/0!</v>
      </c>
      <c r="O10" s="220"/>
      <c r="P10" s="412"/>
      <c r="Q10" s="412"/>
      <c r="R10" s="413" t="e">
        <f t="shared" si="4"/>
        <v>#DIV/0!</v>
      </c>
      <c r="S10" s="412"/>
      <c r="T10" s="412"/>
      <c r="U10" s="413" t="e">
        <f t="shared" si="5"/>
        <v>#DIV/0!</v>
      </c>
      <c r="V10" s="412"/>
      <c r="W10" s="412"/>
      <c r="X10" s="413" t="e">
        <f t="shared" si="6"/>
        <v>#DIV/0!</v>
      </c>
      <c r="Y10" s="412"/>
      <c r="Z10" s="412"/>
      <c r="AA10" s="413" t="e">
        <f t="shared" si="7"/>
        <v>#DIV/0!</v>
      </c>
      <c r="AB10" s="412"/>
      <c r="AC10" s="412"/>
      <c r="AD10" s="414" t="e">
        <f t="shared" si="8"/>
        <v>#DIV/0!</v>
      </c>
    </row>
    <row r="11" spans="1:30" s="86" customFormat="1" ht="14.25" customHeight="1" x14ac:dyDescent="0.2">
      <c r="A11" s="416" t="s">
        <v>339</v>
      </c>
      <c r="B11" s="203" t="s">
        <v>220</v>
      </c>
      <c r="C11" s="412">
        <v>42</v>
      </c>
      <c r="D11" s="412">
        <v>49</v>
      </c>
      <c r="E11" s="413">
        <f t="shared" si="0"/>
        <v>0.8571428571428571</v>
      </c>
      <c r="F11" s="412"/>
      <c r="G11" s="412"/>
      <c r="H11" s="413" t="e">
        <f t="shared" si="1"/>
        <v>#DIV/0!</v>
      </c>
      <c r="I11" s="412"/>
      <c r="J11" s="412"/>
      <c r="K11" s="413" t="e">
        <f t="shared" si="2"/>
        <v>#DIV/0!</v>
      </c>
      <c r="L11" s="412"/>
      <c r="M11" s="412"/>
      <c r="N11" s="413" t="e">
        <f t="shared" si="3"/>
        <v>#DIV/0!</v>
      </c>
      <c r="O11" s="220"/>
      <c r="P11" s="412"/>
      <c r="Q11" s="412"/>
      <c r="R11" s="413" t="e">
        <f t="shared" si="4"/>
        <v>#DIV/0!</v>
      </c>
      <c r="S11" s="412"/>
      <c r="T11" s="412"/>
      <c r="U11" s="413" t="e">
        <f t="shared" si="5"/>
        <v>#DIV/0!</v>
      </c>
      <c r="V11" s="412"/>
      <c r="W11" s="412"/>
      <c r="X11" s="413" t="e">
        <f t="shared" si="6"/>
        <v>#DIV/0!</v>
      </c>
      <c r="Y11" s="412"/>
      <c r="Z11" s="412"/>
      <c r="AA11" s="413" t="e">
        <f t="shared" si="7"/>
        <v>#DIV/0!</v>
      </c>
      <c r="AB11" s="412"/>
      <c r="AC11" s="412"/>
      <c r="AD11" s="414" t="e">
        <f t="shared" si="8"/>
        <v>#DIV/0!</v>
      </c>
    </row>
    <row r="12" spans="1:30" s="86" customFormat="1" ht="14.25" customHeight="1" x14ac:dyDescent="0.15">
      <c r="A12" s="416" t="s">
        <v>62</v>
      </c>
      <c r="B12" s="203" t="s">
        <v>8</v>
      </c>
      <c r="C12" s="412">
        <v>35</v>
      </c>
      <c r="D12" s="412">
        <v>23</v>
      </c>
      <c r="E12" s="413">
        <f t="shared" si="0"/>
        <v>1.5217391304347827</v>
      </c>
      <c r="F12" s="412"/>
      <c r="G12" s="412"/>
      <c r="H12" s="413" t="e">
        <f t="shared" si="1"/>
        <v>#DIV/0!</v>
      </c>
      <c r="I12" s="412"/>
      <c r="J12" s="412"/>
      <c r="K12" s="413" t="e">
        <f t="shared" si="2"/>
        <v>#DIV/0!</v>
      </c>
      <c r="L12" s="412"/>
      <c r="M12" s="412"/>
      <c r="N12" s="413" t="e">
        <f t="shared" si="3"/>
        <v>#DIV/0!</v>
      </c>
      <c r="O12" s="297"/>
      <c r="P12" s="412"/>
      <c r="Q12" s="412"/>
      <c r="R12" s="413" t="e">
        <f t="shared" si="4"/>
        <v>#DIV/0!</v>
      </c>
      <c r="S12" s="412"/>
      <c r="T12" s="412"/>
      <c r="U12" s="413" t="e">
        <f t="shared" si="5"/>
        <v>#DIV/0!</v>
      </c>
      <c r="V12" s="412"/>
      <c r="W12" s="412"/>
      <c r="X12" s="413" t="e">
        <f t="shared" si="6"/>
        <v>#DIV/0!</v>
      </c>
      <c r="Y12" s="412"/>
      <c r="Z12" s="412"/>
      <c r="AA12" s="413" t="e">
        <f t="shared" si="7"/>
        <v>#DIV/0!</v>
      </c>
      <c r="AB12" s="412"/>
      <c r="AC12" s="412"/>
      <c r="AD12" s="414" t="e">
        <f t="shared" si="8"/>
        <v>#DIV/0!</v>
      </c>
    </row>
    <row r="13" spans="1:30" s="86" customFormat="1" ht="14.25" customHeight="1" x14ac:dyDescent="0.15">
      <c r="A13" s="416" t="s">
        <v>221</v>
      </c>
      <c r="B13" s="203" t="s">
        <v>220</v>
      </c>
      <c r="C13" s="427">
        <v>40</v>
      </c>
      <c r="D13" s="427">
        <v>32</v>
      </c>
      <c r="E13" s="428">
        <f t="shared" si="0"/>
        <v>1.25</v>
      </c>
      <c r="F13" s="412">
        <v>42</v>
      </c>
      <c r="G13" s="412">
        <v>40</v>
      </c>
      <c r="H13" s="413">
        <f t="shared" si="1"/>
        <v>1.05</v>
      </c>
      <c r="I13" s="412"/>
      <c r="J13" s="412"/>
      <c r="K13" s="413" t="e">
        <f t="shared" si="2"/>
        <v>#DIV/0!</v>
      </c>
      <c r="L13" s="412"/>
      <c r="M13" s="412"/>
      <c r="N13" s="413" t="e">
        <f t="shared" si="3"/>
        <v>#DIV/0!</v>
      </c>
      <c r="O13" s="297"/>
      <c r="P13" s="412"/>
      <c r="Q13" s="412"/>
      <c r="R13" s="413" t="e">
        <f t="shared" si="4"/>
        <v>#DIV/0!</v>
      </c>
      <c r="S13" s="412"/>
      <c r="T13" s="412"/>
      <c r="U13" s="413" t="e">
        <f t="shared" si="5"/>
        <v>#DIV/0!</v>
      </c>
      <c r="V13" s="412"/>
      <c r="W13" s="412"/>
      <c r="X13" s="413" t="e">
        <f t="shared" si="6"/>
        <v>#DIV/0!</v>
      </c>
      <c r="Y13" s="412"/>
      <c r="Z13" s="412"/>
      <c r="AA13" s="413" t="e">
        <f t="shared" si="7"/>
        <v>#DIV/0!</v>
      </c>
      <c r="AB13" s="412"/>
      <c r="AC13" s="412"/>
      <c r="AD13" s="414">
        <f t="shared" si="8"/>
        <v>1.05</v>
      </c>
    </row>
    <row r="14" spans="1:30" s="86" customFormat="1" ht="14.25" customHeight="1" x14ac:dyDescent="0.15">
      <c r="A14" s="416" t="s">
        <v>115</v>
      </c>
      <c r="B14" s="203" t="s">
        <v>7</v>
      </c>
      <c r="C14" s="412">
        <v>29</v>
      </c>
      <c r="D14" s="412">
        <v>20</v>
      </c>
      <c r="E14" s="413">
        <f t="shared" si="0"/>
        <v>1.45</v>
      </c>
      <c r="F14" s="412"/>
      <c r="G14" s="412"/>
      <c r="H14" s="413" t="e">
        <f t="shared" si="1"/>
        <v>#DIV/0!</v>
      </c>
      <c r="I14" s="412"/>
      <c r="J14" s="412"/>
      <c r="K14" s="413" t="e">
        <f t="shared" si="2"/>
        <v>#DIV/0!</v>
      </c>
      <c r="L14" s="412"/>
      <c r="M14" s="412"/>
      <c r="N14" s="413" t="e">
        <f t="shared" si="3"/>
        <v>#DIV/0!</v>
      </c>
      <c r="O14" s="203"/>
      <c r="P14" s="412"/>
      <c r="Q14" s="412"/>
      <c r="R14" s="413" t="e">
        <f t="shared" si="4"/>
        <v>#DIV/0!</v>
      </c>
      <c r="S14" s="412"/>
      <c r="T14" s="412"/>
      <c r="U14" s="413" t="e">
        <f t="shared" si="5"/>
        <v>#DIV/0!</v>
      </c>
      <c r="V14" s="412"/>
      <c r="W14" s="412"/>
      <c r="X14" s="413" t="e">
        <f t="shared" si="6"/>
        <v>#DIV/0!</v>
      </c>
      <c r="Y14" s="412"/>
      <c r="Z14" s="412"/>
      <c r="AA14" s="413" t="e">
        <f t="shared" si="7"/>
        <v>#DIV/0!</v>
      </c>
      <c r="AB14" s="412"/>
      <c r="AC14" s="412"/>
      <c r="AD14" s="414" t="e">
        <f t="shared" si="8"/>
        <v>#DIV/0!</v>
      </c>
    </row>
    <row r="15" spans="1:30" s="86" customFormat="1" ht="14.25" customHeight="1" x14ac:dyDescent="0.2">
      <c r="A15" s="416" t="s">
        <v>293</v>
      </c>
      <c r="B15" s="203" t="s">
        <v>158</v>
      </c>
      <c r="C15" s="427">
        <v>6</v>
      </c>
      <c r="D15" s="427">
        <v>30</v>
      </c>
      <c r="E15" s="428">
        <f t="shared" si="0"/>
        <v>0.2</v>
      </c>
      <c r="F15" s="412"/>
      <c r="G15" s="412"/>
      <c r="H15" s="413" t="e">
        <f t="shared" si="1"/>
        <v>#DIV/0!</v>
      </c>
      <c r="I15" s="412"/>
      <c r="J15" s="412"/>
      <c r="K15" s="413" t="e">
        <f t="shared" si="2"/>
        <v>#DIV/0!</v>
      </c>
      <c r="L15" s="412"/>
      <c r="M15" s="412"/>
      <c r="N15" s="413" t="e">
        <f t="shared" si="3"/>
        <v>#DIV/0!</v>
      </c>
      <c r="O15" s="220"/>
      <c r="P15" s="412"/>
      <c r="Q15" s="412"/>
      <c r="R15" s="413" t="e">
        <f t="shared" si="4"/>
        <v>#DIV/0!</v>
      </c>
      <c r="S15" s="412"/>
      <c r="T15" s="412"/>
      <c r="U15" s="413" t="e">
        <f t="shared" si="5"/>
        <v>#DIV/0!</v>
      </c>
      <c r="V15" s="412"/>
      <c r="W15" s="412"/>
      <c r="X15" s="413" t="e">
        <f t="shared" si="6"/>
        <v>#DIV/0!</v>
      </c>
      <c r="Y15" s="412"/>
      <c r="Z15" s="412"/>
      <c r="AA15" s="413" t="e">
        <f t="shared" si="7"/>
        <v>#DIV/0!</v>
      </c>
      <c r="AB15" s="412"/>
      <c r="AC15" s="412"/>
      <c r="AD15" s="414" t="e">
        <f t="shared" si="8"/>
        <v>#DIV/0!</v>
      </c>
    </row>
    <row r="16" spans="1:30" s="86" customFormat="1" ht="14.25" customHeight="1" x14ac:dyDescent="0.2">
      <c r="A16" s="418" t="s">
        <v>185</v>
      </c>
      <c r="B16" s="218" t="s">
        <v>8</v>
      </c>
      <c r="C16" s="412">
        <v>35</v>
      </c>
      <c r="D16" s="412">
        <v>45</v>
      </c>
      <c r="E16" s="413">
        <f t="shared" si="0"/>
        <v>0.77777777777777779</v>
      </c>
      <c r="F16" s="412"/>
      <c r="G16" s="412"/>
      <c r="H16" s="413" t="e">
        <f t="shared" si="1"/>
        <v>#DIV/0!</v>
      </c>
      <c r="I16" s="412"/>
      <c r="J16" s="412"/>
      <c r="K16" s="413" t="e">
        <f t="shared" si="2"/>
        <v>#DIV/0!</v>
      </c>
      <c r="L16" s="412"/>
      <c r="M16" s="412"/>
      <c r="N16" s="413" t="e">
        <f t="shared" si="3"/>
        <v>#DIV/0!</v>
      </c>
      <c r="O16" s="220"/>
      <c r="P16" s="412"/>
      <c r="Q16" s="412"/>
      <c r="R16" s="413" t="e">
        <f t="shared" si="4"/>
        <v>#DIV/0!</v>
      </c>
      <c r="S16" s="412"/>
      <c r="T16" s="412"/>
      <c r="U16" s="413" t="e">
        <f t="shared" si="5"/>
        <v>#DIV/0!</v>
      </c>
      <c r="V16" s="412"/>
      <c r="W16" s="412"/>
      <c r="X16" s="413" t="e">
        <f t="shared" si="6"/>
        <v>#DIV/0!</v>
      </c>
      <c r="Y16" s="412"/>
      <c r="Z16" s="412"/>
      <c r="AA16" s="413" t="e">
        <f t="shared" si="7"/>
        <v>#DIV/0!</v>
      </c>
      <c r="AB16" s="412"/>
      <c r="AC16" s="412"/>
      <c r="AD16" s="414" t="e">
        <f t="shared" si="8"/>
        <v>#DIV/0!</v>
      </c>
    </row>
    <row r="17" spans="1:30" s="86" customFormat="1" ht="14.25" customHeight="1" x14ac:dyDescent="0.2">
      <c r="A17" s="419" t="s">
        <v>13</v>
      </c>
      <c r="B17" s="218" t="s">
        <v>6</v>
      </c>
      <c r="C17" s="427">
        <v>21</v>
      </c>
      <c r="D17" s="427">
        <v>20</v>
      </c>
      <c r="E17" s="428">
        <f t="shared" si="0"/>
        <v>1.05</v>
      </c>
      <c r="F17" s="412"/>
      <c r="G17" s="412"/>
      <c r="H17" s="413" t="e">
        <f t="shared" si="1"/>
        <v>#DIV/0!</v>
      </c>
      <c r="I17" s="412"/>
      <c r="J17" s="412"/>
      <c r="K17" s="413" t="e">
        <f t="shared" si="2"/>
        <v>#DIV/0!</v>
      </c>
      <c r="L17" s="412"/>
      <c r="M17" s="412"/>
      <c r="N17" s="413" t="e">
        <f t="shared" si="3"/>
        <v>#DIV/0!</v>
      </c>
      <c r="O17" s="220"/>
      <c r="P17" s="412"/>
      <c r="Q17" s="412"/>
      <c r="R17" s="413" t="e">
        <f t="shared" si="4"/>
        <v>#DIV/0!</v>
      </c>
      <c r="S17" s="412"/>
      <c r="T17" s="412"/>
      <c r="U17" s="413" t="e">
        <f t="shared" si="5"/>
        <v>#DIV/0!</v>
      </c>
      <c r="V17" s="412"/>
      <c r="W17" s="412"/>
      <c r="X17" s="413" t="e">
        <f t="shared" si="6"/>
        <v>#DIV/0!</v>
      </c>
      <c r="Y17" s="412"/>
      <c r="Z17" s="412"/>
      <c r="AA17" s="413" t="e">
        <f t="shared" si="7"/>
        <v>#DIV/0!</v>
      </c>
      <c r="AB17" s="412"/>
      <c r="AC17" s="412"/>
      <c r="AD17" s="414" t="e">
        <f t="shared" si="8"/>
        <v>#DIV/0!</v>
      </c>
    </row>
    <row r="18" spans="1:30" s="86" customFormat="1" ht="14.25" customHeight="1" x14ac:dyDescent="0.2">
      <c r="A18" s="419" t="s">
        <v>182</v>
      </c>
      <c r="B18" s="218" t="s">
        <v>8</v>
      </c>
      <c r="C18" s="412">
        <v>35</v>
      </c>
      <c r="D18" s="412">
        <v>33</v>
      </c>
      <c r="E18" s="413">
        <f t="shared" si="0"/>
        <v>1.0606060606060606</v>
      </c>
      <c r="F18" s="412"/>
      <c r="G18" s="412"/>
      <c r="H18" s="413" t="e">
        <f t="shared" si="1"/>
        <v>#DIV/0!</v>
      </c>
      <c r="I18" s="412"/>
      <c r="J18" s="412"/>
      <c r="K18" s="413" t="e">
        <f t="shared" si="2"/>
        <v>#DIV/0!</v>
      </c>
      <c r="L18" s="412"/>
      <c r="M18" s="412"/>
      <c r="N18" s="413" t="e">
        <f t="shared" si="3"/>
        <v>#DIV/0!</v>
      </c>
      <c r="O18" s="220"/>
      <c r="P18" s="412"/>
      <c r="Q18" s="412"/>
      <c r="R18" s="413" t="e">
        <f t="shared" si="4"/>
        <v>#DIV/0!</v>
      </c>
      <c r="S18" s="412"/>
      <c r="T18" s="412"/>
      <c r="U18" s="413" t="e">
        <f t="shared" si="5"/>
        <v>#DIV/0!</v>
      </c>
      <c r="V18" s="412"/>
      <c r="W18" s="412"/>
      <c r="X18" s="413" t="e">
        <f t="shared" si="6"/>
        <v>#DIV/0!</v>
      </c>
      <c r="Y18" s="412"/>
      <c r="Z18" s="412"/>
      <c r="AA18" s="413" t="e">
        <f t="shared" si="7"/>
        <v>#DIV/0!</v>
      </c>
      <c r="AB18" s="412"/>
      <c r="AC18" s="412"/>
      <c r="AD18" s="414" t="e">
        <f t="shared" si="8"/>
        <v>#DIV/0!</v>
      </c>
    </row>
    <row r="19" spans="1:30" s="86" customFormat="1" ht="14.25" customHeight="1" x14ac:dyDescent="0.2">
      <c r="A19" s="418" t="s">
        <v>224</v>
      </c>
      <c r="B19" s="218" t="s">
        <v>6</v>
      </c>
      <c r="C19" s="412">
        <v>29</v>
      </c>
      <c r="D19" s="412">
        <v>32</v>
      </c>
      <c r="E19" s="413">
        <f t="shared" si="0"/>
        <v>0.90625</v>
      </c>
      <c r="F19" s="412"/>
      <c r="G19" s="412"/>
      <c r="H19" s="413" t="e">
        <f t="shared" si="1"/>
        <v>#DIV/0!</v>
      </c>
      <c r="I19" s="412"/>
      <c r="J19" s="412"/>
      <c r="K19" s="413" t="e">
        <f t="shared" si="2"/>
        <v>#DIV/0!</v>
      </c>
      <c r="L19" s="412"/>
      <c r="M19" s="412"/>
      <c r="N19" s="413" t="e">
        <f t="shared" si="3"/>
        <v>#DIV/0!</v>
      </c>
      <c r="O19" s="220"/>
      <c r="P19" s="412"/>
      <c r="Q19" s="412"/>
      <c r="R19" s="413" t="e">
        <f t="shared" si="4"/>
        <v>#DIV/0!</v>
      </c>
      <c r="S19" s="412"/>
      <c r="T19" s="412"/>
      <c r="U19" s="413" t="e">
        <f t="shared" si="5"/>
        <v>#DIV/0!</v>
      </c>
      <c r="V19" s="412"/>
      <c r="W19" s="412"/>
      <c r="X19" s="413" t="e">
        <f t="shared" si="6"/>
        <v>#DIV/0!</v>
      </c>
      <c r="Y19" s="412"/>
      <c r="Z19" s="412"/>
      <c r="AA19" s="413" t="e">
        <f t="shared" si="7"/>
        <v>#DIV/0!</v>
      </c>
      <c r="AB19" s="412"/>
      <c r="AC19" s="412"/>
      <c r="AD19" s="414" t="e">
        <f t="shared" si="8"/>
        <v>#DIV/0!</v>
      </c>
    </row>
    <row r="20" spans="1:30" s="86" customFormat="1" ht="14.25" customHeight="1" x14ac:dyDescent="0.2">
      <c r="A20" s="418" t="s">
        <v>99</v>
      </c>
      <c r="B20" s="218" t="s">
        <v>6</v>
      </c>
      <c r="C20" s="427">
        <v>12</v>
      </c>
      <c r="D20" s="427">
        <v>21</v>
      </c>
      <c r="E20" s="428">
        <f t="shared" si="0"/>
        <v>0.5714285714285714</v>
      </c>
      <c r="F20" s="427">
        <v>23</v>
      </c>
      <c r="G20" s="427">
        <v>40</v>
      </c>
      <c r="H20" s="428">
        <f t="shared" si="1"/>
        <v>0.57499999999999996</v>
      </c>
      <c r="I20" s="412"/>
      <c r="J20" s="412"/>
      <c r="K20" s="413" t="e">
        <f t="shared" si="2"/>
        <v>#DIV/0!</v>
      </c>
      <c r="L20" s="412"/>
      <c r="M20" s="412"/>
      <c r="N20" s="413" t="e">
        <f t="shared" si="3"/>
        <v>#DIV/0!</v>
      </c>
      <c r="O20" s="220"/>
      <c r="P20" s="412"/>
      <c r="Q20" s="412"/>
      <c r="R20" s="413" t="e">
        <f t="shared" si="4"/>
        <v>#DIV/0!</v>
      </c>
      <c r="S20" s="412"/>
      <c r="T20" s="412"/>
      <c r="U20" s="413" t="e">
        <f t="shared" si="5"/>
        <v>#DIV/0!</v>
      </c>
      <c r="V20" s="412"/>
      <c r="W20" s="412"/>
      <c r="X20" s="413" t="e">
        <f t="shared" si="6"/>
        <v>#DIV/0!</v>
      </c>
      <c r="Y20" s="412"/>
      <c r="Z20" s="412"/>
      <c r="AA20" s="413" t="e">
        <f t="shared" si="7"/>
        <v>#DIV/0!</v>
      </c>
      <c r="AB20" s="412"/>
      <c r="AC20" s="412"/>
      <c r="AD20" s="414">
        <f t="shared" si="8"/>
        <v>0.57499999999999996</v>
      </c>
    </row>
    <row r="21" spans="1:30" s="86" customFormat="1" ht="14.25" customHeight="1" x14ac:dyDescent="0.2">
      <c r="A21" s="418" t="s">
        <v>119</v>
      </c>
      <c r="B21" s="218" t="s">
        <v>7</v>
      </c>
      <c r="C21" s="412">
        <v>29</v>
      </c>
      <c r="D21" s="412">
        <v>19</v>
      </c>
      <c r="E21" s="413">
        <f t="shared" si="0"/>
        <v>1.5263157894736843</v>
      </c>
      <c r="F21" s="412"/>
      <c r="G21" s="412"/>
      <c r="H21" s="413" t="e">
        <f t="shared" si="1"/>
        <v>#DIV/0!</v>
      </c>
      <c r="I21" s="412"/>
      <c r="J21" s="412"/>
      <c r="K21" s="413" t="e">
        <f t="shared" si="2"/>
        <v>#DIV/0!</v>
      </c>
      <c r="L21" s="412"/>
      <c r="M21" s="412"/>
      <c r="N21" s="413" t="e">
        <f t="shared" si="3"/>
        <v>#DIV/0!</v>
      </c>
      <c r="O21" s="220"/>
      <c r="P21" s="412"/>
      <c r="Q21" s="412"/>
      <c r="R21" s="413" t="e">
        <f t="shared" si="4"/>
        <v>#DIV/0!</v>
      </c>
      <c r="S21" s="412"/>
      <c r="T21" s="412"/>
      <c r="U21" s="413" t="e">
        <f t="shared" si="5"/>
        <v>#DIV/0!</v>
      </c>
      <c r="V21" s="412"/>
      <c r="W21" s="412"/>
      <c r="X21" s="413" t="e">
        <f t="shared" si="6"/>
        <v>#DIV/0!</v>
      </c>
      <c r="Y21" s="412"/>
      <c r="Z21" s="412"/>
      <c r="AA21" s="413" t="e">
        <f t="shared" si="7"/>
        <v>#DIV/0!</v>
      </c>
      <c r="AB21" s="412"/>
      <c r="AC21" s="412"/>
      <c r="AD21" s="414" t="e">
        <f t="shared" si="8"/>
        <v>#DIV/0!</v>
      </c>
    </row>
    <row r="22" spans="1:30" s="86" customFormat="1" ht="14.25" customHeight="1" x14ac:dyDescent="0.2">
      <c r="A22" s="418" t="s">
        <v>344</v>
      </c>
      <c r="B22" s="218" t="s">
        <v>220</v>
      </c>
      <c r="C22" s="412">
        <v>42</v>
      </c>
      <c r="D22" s="412">
        <v>28</v>
      </c>
      <c r="E22" s="413">
        <f t="shared" si="0"/>
        <v>1.5</v>
      </c>
      <c r="F22" s="412"/>
      <c r="G22" s="412"/>
      <c r="H22" s="413" t="e">
        <f t="shared" si="1"/>
        <v>#DIV/0!</v>
      </c>
      <c r="I22" s="412"/>
      <c r="J22" s="412"/>
      <c r="K22" s="413" t="e">
        <f t="shared" si="2"/>
        <v>#DIV/0!</v>
      </c>
      <c r="L22" s="412"/>
      <c r="M22" s="412"/>
      <c r="N22" s="413" t="e">
        <f t="shared" si="3"/>
        <v>#DIV/0!</v>
      </c>
      <c r="O22" s="220"/>
      <c r="P22" s="412"/>
      <c r="Q22" s="412"/>
      <c r="R22" s="413" t="e">
        <f t="shared" si="4"/>
        <v>#DIV/0!</v>
      </c>
      <c r="S22" s="412"/>
      <c r="T22" s="412"/>
      <c r="U22" s="413" t="e">
        <f t="shared" si="5"/>
        <v>#DIV/0!</v>
      </c>
      <c r="V22" s="412"/>
      <c r="W22" s="412"/>
      <c r="X22" s="413" t="e">
        <f t="shared" si="6"/>
        <v>#DIV/0!</v>
      </c>
      <c r="Y22" s="412"/>
      <c r="Z22" s="412"/>
      <c r="AA22" s="413" t="e">
        <f t="shared" si="7"/>
        <v>#DIV/0!</v>
      </c>
      <c r="AB22" s="412"/>
      <c r="AC22" s="412"/>
      <c r="AD22" s="414" t="e">
        <f t="shared" si="8"/>
        <v>#DIV/0!</v>
      </c>
    </row>
    <row r="23" spans="1:30" s="86" customFormat="1" ht="14.25" customHeight="1" x14ac:dyDescent="0.2">
      <c r="A23" s="416" t="s">
        <v>109</v>
      </c>
      <c r="B23" s="218" t="s">
        <v>6</v>
      </c>
      <c r="C23" s="412">
        <v>24</v>
      </c>
      <c r="D23" s="412">
        <v>23</v>
      </c>
      <c r="E23" s="413">
        <f t="shared" si="0"/>
        <v>1.0434782608695652</v>
      </c>
      <c r="F23" s="412"/>
      <c r="G23" s="412"/>
      <c r="H23" s="413" t="e">
        <f t="shared" si="1"/>
        <v>#DIV/0!</v>
      </c>
      <c r="I23" s="412"/>
      <c r="J23" s="412"/>
      <c r="K23" s="413" t="e">
        <f t="shared" si="2"/>
        <v>#DIV/0!</v>
      </c>
      <c r="L23" s="412"/>
      <c r="M23" s="412"/>
      <c r="N23" s="413" t="e">
        <f t="shared" si="3"/>
        <v>#DIV/0!</v>
      </c>
      <c r="O23" s="220"/>
      <c r="P23" s="412"/>
      <c r="Q23" s="412"/>
      <c r="R23" s="413" t="e">
        <f t="shared" si="4"/>
        <v>#DIV/0!</v>
      </c>
      <c r="S23" s="412"/>
      <c r="T23" s="412"/>
      <c r="U23" s="413" t="e">
        <f t="shared" si="5"/>
        <v>#DIV/0!</v>
      </c>
      <c r="V23" s="412"/>
      <c r="W23" s="412"/>
      <c r="X23" s="413" t="e">
        <f t="shared" si="6"/>
        <v>#DIV/0!</v>
      </c>
      <c r="Y23" s="412"/>
      <c r="Z23" s="412"/>
      <c r="AA23" s="413" t="e">
        <f t="shared" si="7"/>
        <v>#DIV/0!</v>
      </c>
      <c r="AB23" s="412"/>
      <c r="AC23" s="412"/>
      <c r="AD23" s="414" t="e">
        <f t="shared" si="8"/>
        <v>#DIV/0!</v>
      </c>
    </row>
    <row r="24" spans="1:30" s="86" customFormat="1" ht="14.25" customHeight="1" x14ac:dyDescent="0.2">
      <c r="A24" s="418" t="s">
        <v>342</v>
      </c>
      <c r="B24" s="218" t="s">
        <v>6</v>
      </c>
      <c r="C24" s="427">
        <v>20</v>
      </c>
      <c r="D24" s="427">
        <v>26</v>
      </c>
      <c r="E24" s="428">
        <f t="shared" si="0"/>
        <v>0.76923076923076927</v>
      </c>
      <c r="F24" s="412"/>
      <c r="G24" s="412"/>
      <c r="H24" s="413" t="e">
        <f t="shared" si="1"/>
        <v>#DIV/0!</v>
      </c>
      <c r="I24" s="412"/>
      <c r="J24" s="412"/>
      <c r="K24" s="413" t="e">
        <f t="shared" si="2"/>
        <v>#DIV/0!</v>
      </c>
      <c r="L24" s="412"/>
      <c r="M24" s="412"/>
      <c r="N24" s="413" t="e">
        <f t="shared" si="3"/>
        <v>#DIV/0!</v>
      </c>
      <c r="O24" s="220"/>
      <c r="P24" s="412"/>
      <c r="Q24" s="412"/>
      <c r="R24" s="413" t="e">
        <f t="shared" si="4"/>
        <v>#DIV/0!</v>
      </c>
      <c r="S24" s="412"/>
      <c r="T24" s="412"/>
      <c r="U24" s="413" t="e">
        <f t="shared" si="5"/>
        <v>#DIV/0!</v>
      </c>
      <c r="V24" s="412"/>
      <c r="W24" s="412"/>
      <c r="X24" s="413" t="e">
        <f t="shared" si="6"/>
        <v>#DIV/0!</v>
      </c>
      <c r="Y24" s="412"/>
      <c r="Z24" s="412"/>
      <c r="AA24" s="413" t="e">
        <f t="shared" si="7"/>
        <v>#DIV/0!</v>
      </c>
      <c r="AB24" s="412"/>
      <c r="AC24" s="412"/>
      <c r="AD24" s="414" t="e">
        <f t="shared" si="8"/>
        <v>#DIV/0!</v>
      </c>
    </row>
    <row r="25" spans="1:30" s="86" customFormat="1" ht="14.25" customHeight="1" x14ac:dyDescent="0.2">
      <c r="A25" s="418" t="s">
        <v>126</v>
      </c>
      <c r="B25" s="218" t="s">
        <v>5</v>
      </c>
      <c r="C25" s="412">
        <v>42</v>
      </c>
      <c r="D25" s="412">
        <v>30</v>
      </c>
      <c r="E25" s="413">
        <f t="shared" si="0"/>
        <v>1.4</v>
      </c>
      <c r="F25" s="412"/>
      <c r="G25" s="412"/>
      <c r="H25" s="413" t="e">
        <f t="shared" si="1"/>
        <v>#DIV/0!</v>
      </c>
      <c r="I25" s="412"/>
      <c r="J25" s="412"/>
      <c r="K25" s="413" t="e">
        <f t="shared" si="2"/>
        <v>#DIV/0!</v>
      </c>
      <c r="L25" s="412"/>
      <c r="M25" s="412"/>
      <c r="N25" s="413" t="e">
        <f t="shared" si="3"/>
        <v>#DIV/0!</v>
      </c>
      <c r="O25" s="220"/>
      <c r="P25" s="412"/>
      <c r="Q25" s="412"/>
      <c r="R25" s="413" t="e">
        <f t="shared" si="4"/>
        <v>#DIV/0!</v>
      </c>
      <c r="S25" s="412"/>
      <c r="T25" s="412"/>
      <c r="U25" s="413" t="e">
        <f t="shared" si="5"/>
        <v>#DIV/0!</v>
      </c>
      <c r="V25" s="412"/>
      <c r="W25" s="412"/>
      <c r="X25" s="413" t="e">
        <f t="shared" si="6"/>
        <v>#DIV/0!</v>
      </c>
      <c r="Y25" s="412"/>
      <c r="Z25" s="412"/>
      <c r="AA25" s="413" t="e">
        <f t="shared" si="7"/>
        <v>#DIV/0!</v>
      </c>
      <c r="AB25" s="412"/>
      <c r="AC25" s="412"/>
      <c r="AD25" s="414" t="e">
        <f t="shared" si="8"/>
        <v>#DIV/0!</v>
      </c>
    </row>
    <row r="26" spans="1:30" s="86" customFormat="1" ht="14.25" customHeight="1" x14ac:dyDescent="0.2">
      <c r="A26" s="418" t="s">
        <v>332</v>
      </c>
      <c r="B26" s="218" t="s">
        <v>8</v>
      </c>
      <c r="C26" s="427">
        <v>26</v>
      </c>
      <c r="D26" s="427">
        <v>23</v>
      </c>
      <c r="E26" s="428">
        <f t="shared" si="0"/>
        <v>1.1304347826086956</v>
      </c>
      <c r="F26" s="427">
        <v>34</v>
      </c>
      <c r="G26" s="427">
        <v>60</v>
      </c>
      <c r="H26" s="428">
        <f t="shared" si="1"/>
        <v>0.56666666666666665</v>
      </c>
      <c r="I26" s="412"/>
      <c r="J26" s="412"/>
      <c r="K26" s="413" t="e">
        <f t="shared" si="2"/>
        <v>#DIV/0!</v>
      </c>
      <c r="L26" s="412"/>
      <c r="M26" s="412"/>
      <c r="N26" s="413" t="e">
        <f t="shared" si="3"/>
        <v>#DIV/0!</v>
      </c>
      <c r="O26" s="298"/>
      <c r="P26" s="412"/>
      <c r="Q26" s="412"/>
      <c r="R26" s="413" t="e">
        <f t="shared" si="4"/>
        <v>#DIV/0!</v>
      </c>
      <c r="S26" s="412"/>
      <c r="T26" s="412"/>
      <c r="U26" s="413" t="e">
        <f t="shared" si="5"/>
        <v>#DIV/0!</v>
      </c>
      <c r="V26" s="412"/>
      <c r="W26" s="412"/>
      <c r="X26" s="413" t="e">
        <f t="shared" si="6"/>
        <v>#DIV/0!</v>
      </c>
      <c r="Y26" s="412"/>
      <c r="Z26" s="412"/>
      <c r="AA26" s="413" t="e">
        <f t="shared" si="7"/>
        <v>#DIV/0!</v>
      </c>
      <c r="AB26" s="412"/>
      <c r="AC26" s="412"/>
      <c r="AD26" s="414">
        <f t="shared" si="8"/>
        <v>0.56666666666666665</v>
      </c>
    </row>
    <row r="27" spans="1:30" s="86" customFormat="1" ht="14.25" customHeight="1" x14ac:dyDescent="0.2">
      <c r="A27" s="416" t="s">
        <v>66</v>
      </c>
      <c r="B27" s="298" t="s">
        <v>7</v>
      </c>
      <c r="C27" s="412">
        <v>29</v>
      </c>
      <c r="D27" s="412">
        <v>27</v>
      </c>
      <c r="E27" s="413">
        <f t="shared" si="0"/>
        <v>1.0740740740740742</v>
      </c>
      <c r="F27" s="412"/>
      <c r="G27" s="412"/>
      <c r="H27" s="413" t="e">
        <f t="shared" si="1"/>
        <v>#DIV/0!</v>
      </c>
      <c r="I27" s="412"/>
      <c r="J27" s="412"/>
      <c r="K27" s="413" t="e">
        <f t="shared" si="2"/>
        <v>#DIV/0!</v>
      </c>
      <c r="L27" s="412"/>
      <c r="M27" s="412"/>
      <c r="N27" s="413" t="e">
        <f t="shared" si="3"/>
        <v>#DIV/0!</v>
      </c>
      <c r="O27" s="220"/>
      <c r="P27" s="412"/>
      <c r="Q27" s="412"/>
      <c r="R27" s="413" t="e">
        <f t="shared" si="4"/>
        <v>#DIV/0!</v>
      </c>
      <c r="S27" s="412"/>
      <c r="T27" s="412"/>
      <c r="U27" s="413" t="e">
        <f t="shared" si="5"/>
        <v>#DIV/0!</v>
      </c>
      <c r="V27" s="412"/>
      <c r="W27" s="412"/>
      <c r="X27" s="413" t="e">
        <f t="shared" si="6"/>
        <v>#DIV/0!</v>
      </c>
      <c r="Y27" s="412"/>
      <c r="Z27" s="412"/>
      <c r="AA27" s="413" t="e">
        <f t="shared" si="7"/>
        <v>#DIV/0!</v>
      </c>
      <c r="AB27" s="412"/>
      <c r="AC27" s="412"/>
      <c r="AD27" s="414" t="e">
        <f t="shared" si="8"/>
        <v>#DIV/0!</v>
      </c>
    </row>
    <row r="28" spans="1:30" s="86" customFormat="1" ht="14.25" customHeight="1" x14ac:dyDescent="0.2">
      <c r="A28" s="416" t="s">
        <v>227</v>
      </c>
      <c r="B28" s="218" t="s">
        <v>158</v>
      </c>
      <c r="C28" s="427">
        <v>15</v>
      </c>
      <c r="D28" s="427">
        <v>33</v>
      </c>
      <c r="E28" s="428">
        <f t="shared" si="0"/>
        <v>0.45454545454545453</v>
      </c>
      <c r="F28" s="412"/>
      <c r="G28" s="412"/>
      <c r="H28" s="413" t="e">
        <f t="shared" si="1"/>
        <v>#DIV/0!</v>
      </c>
      <c r="I28" s="412"/>
      <c r="J28" s="412"/>
      <c r="K28" s="413" t="e">
        <f t="shared" si="2"/>
        <v>#DIV/0!</v>
      </c>
      <c r="L28" s="412"/>
      <c r="M28" s="412"/>
      <c r="N28" s="413" t="e">
        <f t="shared" si="3"/>
        <v>#DIV/0!</v>
      </c>
      <c r="O28" s="220"/>
      <c r="P28" s="412"/>
      <c r="Q28" s="412"/>
      <c r="R28" s="413" t="e">
        <f t="shared" si="4"/>
        <v>#DIV/0!</v>
      </c>
      <c r="S28" s="412"/>
      <c r="T28" s="412"/>
      <c r="U28" s="413" t="e">
        <f t="shared" si="5"/>
        <v>#DIV/0!</v>
      </c>
      <c r="V28" s="412"/>
      <c r="W28" s="412"/>
      <c r="X28" s="413" t="e">
        <f t="shared" si="6"/>
        <v>#DIV/0!</v>
      </c>
      <c r="Y28" s="412"/>
      <c r="Z28" s="412"/>
      <c r="AA28" s="413" t="e">
        <f t="shared" si="7"/>
        <v>#DIV/0!</v>
      </c>
      <c r="AB28" s="412"/>
      <c r="AC28" s="412"/>
      <c r="AD28" s="414" t="e">
        <f t="shared" si="8"/>
        <v>#DIV/0!</v>
      </c>
    </row>
    <row r="29" spans="1:30" s="86" customFormat="1" ht="14.25" customHeight="1" x14ac:dyDescent="0.2">
      <c r="A29" s="418" t="s">
        <v>186</v>
      </c>
      <c r="B29" s="218" t="s">
        <v>6</v>
      </c>
      <c r="C29" s="427">
        <v>23</v>
      </c>
      <c r="D29" s="427">
        <v>24</v>
      </c>
      <c r="E29" s="428">
        <f t="shared" si="0"/>
        <v>0.95833333333333337</v>
      </c>
      <c r="F29" s="412"/>
      <c r="G29" s="412"/>
      <c r="H29" s="413" t="e">
        <f t="shared" si="1"/>
        <v>#DIV/0!</v>
      </c>
      <c r="I29" s="412"/>
      <c r="J29" s="412"/>
      <c r="K29" s="413" t="e">
        <f t="shared" si="2"/>
        <v>#DIV/0!</v>
      </c>
      <c r="L29" s="412"/>
      <c r="M29" s="412"/>
      <c r="N29" s="413" t="e">
        <f t="shared" si="3"/>
        <v>#DIV/0!</v>
      </c>
      <c r="O29" s="220"/>
      <c r="P29" s="412"/>
      <c r="Q29" s="412"/>
      <c r="R29" s="413" t="e">
        <f t="shared" si="4"/>
        <v>#DIV/0!</v>
      </c>
      <c r="S29" s="412"/>
      <c r="T29" s="412"/>
      <c r="U29" s="413" t="e">
        <f t="shared" si="5"/>
        <v>#DIV/0!</v>
      </c>
      <c r="V29" s="412"/>
      <c r="W29" s="412"/>
      <c r="X29" s="413" t="e">
        <f t="shared" si="6"/>
        <v>#DIV/0!</v>
      </c>
      <c r="Y29" s="412"/>
      <c r="Z29" s="412"/>
      <c r="AA29" s="413" t="e">
        <f t="shared" si="7"/>
        <v>#DIV/0!</v>
      </c>
      <c r="AB29" s="412"/>
      <c r="AC29" s="412"/>
      <c r="AD29" s="414" t="e">
        <f t="shared" si="8"/>
        <v>#DIV/0!</v>
      </c>
    </row>
    <row r="30" spans="1:30" s="86" customFormat="1" ht="14.25" customHeight="1" x14ac:dyDescent="0.2">
      <c r="A30" s="418" t="s">
        <v>214</v>
      </c>
      <c r="B30" s="218" t="s">
        <v>8</v>
      </c>
      <c r="C30" s="412">
        <v>35</v>
      </c>
      <c r="D30" s="412">
        <v>21</v>
      </c>
      <c r="E30" s="413">
        <f t="shared" si="0"/>
        <v>1.6666666666666667</v>
      </c>
      <c r="F30" s="412"/>
      <c r="G30" s="412"/>
      <c r="H30" s="413" t="e">
        <f t="shared" si="1"/>
        <v>#DIV/0!</v>
      </c>
      <c r="I30" s="412"/>
      <c r="J30" s="412"/>
      <c r="K30" s="413" t="e">
        <f t="shared" si="2"/>
        <v>#DIV/0!</v>
      </c>
      <c r="L30" s="412"/>
      <c r="M30" s="412"/>
      <c r="N30" s="413" t="e">
        <f t="shared" si="3"/>
        <v>#DIV/0!</v>
      </c>
      <c r="O30" s="220"/>
      <c r="P30" s="412"/>
      <c r="Q30" s="412"/>
      <c r="R30" s="413" t="e">
        <f t="shared" si="4"/>
        <v>#DIV/0!</v>
      </c>
      <c r="S30" s="412"/>
      <c r="T30" s="412"/>
      <c r="U30" s="413" t="e">
        <f t="shared" si="5"/>
        <v>#DIV/0!</v>
      </c>
      <c r="V30" s="412"/>
      <c r="W30" s="412"/>
      <c r="X30" s="413" t="e">
        <f t="shared" si="6"/>
        <v>#DIV/0!</v>
      </c>
      <c r="Y30" s="412"/>
      <c r="Z30" s="412"/>
      <c r="AA30" s="413" t="e">
        <f t="shared" si="7"/>
        <v>#DIV/0!</v>
      </c>
      <c r="AB30" s="412"/>
      <c r="AC30" s="412"/>
      <c r="AD30" s="414" t="e">
        <f t="shared" si="8"/>
        <v>#DIV/0!</v>
      </c>
    </row>
    <row r="31" spans="1:30" s="86" customFormat="1" ht="14.25" customHeight="1" x14ac:dyDescent="0.15">
      <c r="A31" s="419" t="s">
        <v>184</v>
      </c>
      <c r="B31" s="218" t="s">
        <v>7</v>
      </c>
      <c r="C31" s="427">
        <v>21</v>
      </c>
      <c r="D31" s="427">
        <v>29</v>
      </c>
      <c r="E31" s="428">
        <f t="shared" si="0"/>
        <v>0.72413793103448276</v>
      </c>
      <c r="F31" s="427">
        <v>27</v>
      </c>
      <c r="G31" s="427">
        <v>51</v>
      </c>
      <c r="H31" s="428">
        <f t="shared" si="1"/>
        <v>0.52941176470588236</v>
      </c>
      <c r="I31" s="412"/>
      <c r="J31" s="412"/>
      <c r="K31" s="413" t="e">
        <f t="shared" si="2"/>
        <v>#DIV/0!</v>
      </c>
      <c r="L31" s="412"/>
      <c r="M31" s="412"/>
      <c r="N31" s="413" t="e">
        <f t="shared" si="3"/>
        <v>#DIV/0!</v>
      </c>
      <c r="O31" s="217"/>
      <c r="P31" s="412"/>
      <c r="Q31" s="412"/>
      <c r="R31" s="413" t="e">
        <f t="shared" si="4"/>
        <v>#DIV/0!</v>
      </c>
      <c r="S31" s="412"/>
      <c r="T31" s="412"/>
      <c r="U31" s="413" t="e">
        <f t="shared" si="5"/>
        <v>#DIV/0!</v>
      </c>
      <c r="V31" s="412"/>
      <c r="W31" s="412"/>
      <c r="X31" s="413" t="e">
        <f t="shared" si="6"/>
        <v>#DIV/0!</v>
      </c>
      <c r="Y31" s="412"/>
      <c r="Z31" s="412"/>
      <c r="AA31" s="413" t="e">
        <f t="shared" si="7"/>
        <v>#DIV/0!</v>
      </c>
      <c r="AB31" s="412"/>
      <c r="AC31" s="412"/>
      <c r="AD31" s="414">
        <f t="shared" si="8"/>
        <v>0.52941176470588236</v>
      </c>
    </row>
    <row r="32" spans="1:30" s="86" customFormat="1" ht="14.25" customHeight="1" x14ac:dyDescent="0.2">
      <c r="A32" s="418" t="s">
        <v>187</v>
      </c>
      <c r="B32" s="218" t="s">
        <v>8</v>
      </c>
      <c r="C32" s="427">
        <v>33</v>
      </c>
      <c r="D32" s="427">
        <v>32</v>
      </c>
      <c r="E32" s="428">
        <f t="shared" si="0"/>
        <v>1.03125</v>
      </c>
      <c r="F32" s="412"/>
      <c r="G32" s="412"/>
      <c r="H32" s="413" t="e">
        <f t="shared" si="1"/>
        <v>#DIV/0!</v>
      </c>
      <c r="I32" s="412"/>
      <c r="J32" s="412"/>
      <c r="K32" s="413" t="e">
        <f t="shared" si="2"/>
        <v>#DIV/0!</v>
      </c>
      <c r="L32" s="412"/>
      <c r="M32" s="412"/>
      <c r="N32" s="413" t="e">
        <f t="shared" si="3"/>
        <v>#DIV/0!</v>
      </c>
      <c r="O32" s="220"/>
      <c r="P32" s="412"/>
      <c r="Q32" s="412"/>
      <c r="R32" s="413" t="e">
        <f t="shared" si="4"/>
        <v>#DIV/0!</v>
      </c>
      <c r="S32" s="412"/>
      <c r="T32" s="412"/>
      <c r="U32" s="413" t="e">
        <f t="shared" si="5"/>
        <v>#DIV/0!</v>
      </c>
      <c r="V32" s="412"/>
      <c r="W32" s="412"/>
      <c r="X32" s="413" t="e">
        <f t="shared" si="6"/>
        <v>#DIV/0!</v>
      </c>
      <c r="Y32" s="412"/>
      <c r="Z32" s="412"/>
      <c r="AA32" s="413" t="e">
        <f t="shared" si="7"/>
        <v>#DIV/0!</v>
      </c>
      <c r="AB32" s="412"/>
      <c r="AC32" s="412"/>
      <c r="AD32" s="414" t="e">
        <f t="shared" si="8"/>
        <v>#DIV/0!</v>
      </c>
    </row>
    <row r="33" spans="1:30" s="86" customFormat="1" ht="14.25" customHeight="1" x14ac:dyDescent="0.2">
      <c r="A33" s="418" t="s">
        <v>337</v>
      </c>
      <c r="B33" s="218" t="s">
        <v>369</v>
      </c>
      <c r="C33" s="427">
        <v>25</v>
      </c>
      <c r="D33" s="427">
        <v>23</v>
      </c>
      <c r="E33" s="428">
        <f t="shared" si="0"/>
        <v>1.0869565217391304</v>
      </c>
      <c r="F33" s="412"/>
      <c r="G33" s="412"/>
      <c r="H33" s="413" t="e">
        <f t="shared" si="1"/>
        <v>#DIV/0!</v>
      </c>
      <c r="I33" s="412"/>
      <c r="J33" s="412"/>
      <c r="K33" s="413" t="e">
        <f t="shared" si="2"/>
        <v>#DIV/0!</v>
      </c>
      <c r="L33" s="412"/>
      <c r="M33" s="412"/>
      <c r="N33" s="413" t="e">
        <f t="shared" si="3"/>
        <v>#DIV/0!</v>
      </c>
      <c r="O33" s="220"/>
      <c r="P33" s="412"/>
      <c r="Q33" s="412"/>
      <c r="R33" s="413" t="e">
        <f t="shared" si="4"/>
        <v>#DIV/0!</v>
      </c>
      <c r="S33" s="412"/>
      <c r="T33" s="412"/>
      <c r="U33" s="413" t="e">
        <f t="shared" si="5"/>
        <v>#DIV/0!</v>
      </c>
      <c r="V33" s="412"/>
      <c r="W33" s="412"/>
      <c r="X33" s="413" t="e">
        <f t="shared" si="6"/>
        <v>#DIV/0!</v>
      </c>
      <c r="Y33" s="412"/>
      <c r="Z33" s="412"/>
      <c r="AA33" s="413" t="e">
        <f t="shared" si="7"/>
        <v>#DIV/0!</v>
      </c>
      <c r="AB33" s="412"/>
      <c r="AC33" s="412"/>
      <c r="AD33" s="414" t="e">
        <f t="shared" si="8"/>
        <v>#DIV/0!</v>
      </c>
    </row>
    <row r="34" spans="1:30" s="86" customFormat="1" ht="14.25" customHeight="1" x14ac:dyDescent="0.2">
      <c r="A34" s="416" t="s">
        <v>123</v>
      </c>
      <c r="B34" s="218" t="s">
        <v>158</v>
      </c>
      <c r="C34" s="427">
        <v>12</v>
      </c>
      <c r="D34" s="427">
        <v>49</v>
      </c>
      <c r="E34" s="428">
        <f t="shared" si="0"/>
        <v>0.24489795918367346</v>
      </c>
      <c r="F34" s="412">
        <v>18</v>
      </c>
      <c r="G34" s="412">
        <v>60</v>
      </c>
      <c r="H34" s="413">
        <f t="shared" si="1"/>
        <v>0.3</v>
      </c>
      <c r="I34" s="412"/>
      <c r="J34" s="412"/>
      <c r="K34" s="413" t="e">
        <f t="shared" si="2"/>
        <v>#DIV/0!</v>
      </c>
      <c r="L34" s="412"/>
      <c r="M34" s="412"/>
      <c r="N34" s="413" t="e">
        <f t="shared" si="3"/>
        <v>#DIV/0!</v>
      </c>
      <c r="O34" s="220"/>
      <c r="P34" s="412"/>
      <c r="Q34" s="412"/>
      <c r="R34" s="413" t="e">
        <f t="shared" si="4"/>
        <v>#DIV/0!</v>
      </c>
      <c r="S34" s="412"/>
      <c r="T34" s="412"/>
      <c r="U34" s="413" t="e">
        <f t="shared" si="5"/>
        <v>#DIV/0!</v>
      </c>
      <c r="V34" s="412"/>
      <c r="W34" s="412"/>
      <c r="X34" s="413" t="e">
        <f t="shared" si="6"/>
        <v>#DIV/0!</v>
      </c>
      <c r="Y34" s="412"/>
      <c r="Z34" s="412"/>
      <c r="AA34" s="413" t="e">
        <f t="shared" si="7"/>
        <v>#DIV/0!</v>
      </c>
      <c r="AB34" s="412"/>
      <c r="AC34" s="412"/>
      <c r="AD34" s="414">
        <f t="shared" si="8"/>
        <v>0.3</v>
      </c>
    </row>
    <row r="35" spans="1:30" s="86" customFormat="1" ht="14.25" customHeight="1" x14ac:dyDescent="0.2">
      <c r="A35" s="416" t="s">
        <v>121</v>
      </c>
      <c r="B35" s="218" t="s">
        <v>7</v>
      </c>
      <c r="C35" s="427">
        <v>27</v>
      </c>
      <c r="D35" s="427">
        <v>45</v>
      </c>
      <c r="E35" s="428">
        <f t="shared" ref="E35:E59" si="9">(C35/D35)</f>
        <v>0.6</v>
      </c>
      <c r="F35" s="412"/>
      <c r="G35" s="412"/>
      <c r="H35" s="413" t="e">
        <f t="shared" ref="H35:H59" si="10">(F35/G35)</f>
        <v>#DIV/0!</v>
      </c>
      <c r="I35" s="412"/>
      <c r="J35" s="412"/>
      <c r="K35" s="413" t="e">
        <f t="shared" ref="K35:K59" si="11">(I35/J35)</f>
        <v>#DIV/0!</v>
      </c>
      <c r="L35" s="412"/>
      <c r="M35" s="412"/>
      <c r="N35" s="413" t="e">
        <f t="shared" ref="N35:N59" si="12">(L35/M35)</f>
        <v>#DIV/0!</v>
      </c>
      <c r="O35" s="220"/>
      <c r="P35" s="412"/>
      <c r="Q35" s="412"/>
      <c r="R35" s="413" t="e">
        <f t="shared" ref="R35:R59" si="13">(P35/Q35)</f>
        <v>#DIV/0!</v>
      </c>
      <c r="S35" s="412"/>
      <c r="T35" s="412"/>
      <c r="U35" s="413" t="e">
        <f t="shared" ref="U35:U59" si="14">(S35/T35)</f>
        <v>#DIV/0!</v>
      </c>
      <c r="V35" s="412"/>
      <c r="W35" s="412"/>
      <c r="X35" s="413" t="e">
        <f t="shared" ref="X35:X59" si="15">(V35/W35)</f>
        <v>#DIV/0!</v>
      </c>
      <c r="Y35" s="412"/>
      <c r="Z35" s="412"/>
      <c r="AA35" s="413" t="e">
        <f t="shared" ref="AA35:AA59" si="16">(Y35/Z35)</f>
        <v>#DIV/0!</v>
      </c>
      <c r="AB35" s="412"/>
      <c r="AC35" s="412"/>
      <c r="AD35" s="414" t="e">
        <f t="shared" ref="AD35:AD59" si="17">(F35+I35+L35+P35+S35+V35+Y35)/(G35+J35+M35+Q35+T35+W35+Z35)</f>
        <v>#DIV/0!</v>
      </c>
    </row>
    <row r="36" spans="1:30" s="86" customFormat="1" ht="14.25" customHeight="1" x14ac:dyDescent="0.2">
      <c r="A36" s="416"/>
      <c r="B36" s="218"/>
      <c r="C36" s="412"/>
      <c r="D36" s="412"/>
      <c r="E36" s="413" t="e">
        <f t="shared" si="9"/>
        <v>#DIV/0!</v>
      </c>
      <c r="F36" s="412"/>
      <c r="G36" s="412"/>
      <c r="H36" s="413" t="e">
        <f t="shared" si="10"/>
        <v>#DIV/0!</v>
      </c>
      <c r="I36" s="412"/>
      <c r="J36" s="412"/>
      <c r="K36" s="413" t="e">
        <f t="shared" si="11"/>
        <v>#DIV/0!</v>
      </c>
      <c r="L36" s="412"/>
      <c r="M36" s="412"/>
      <c r="N36" s="413" t="e">
        <f t="shared" si="12"/>
        <v>#DIV/0!</v>
      </c>
      <c r="O36" s="220"/>
      <c r="P36" s="412"/>
      <c r="Q36" s="412"/>
      <c r="R36" s="413" t="e">
        <f t="shared" si="13"/>
        <v>#DIV/0!</v>
      </c>
      <c r="S36" s="412"/>
      <c r="T36" s="412"/>
      <c r="U36" s="413" t="e">
        <f t="shared" si="14"/>
        <v>#DIV/0!</v>
      </c>
      <c r="V36" s="412"/>
      <c r="W36" s="412"/>
      <c r="X36" s="413" t="e">
        <f t="shared" si="15"/>
        <v>#DIV/0!</v>
      </c>
      <c r="Y36" s="412"/>
      <c r="Z36" s="412"/>
      <c r="AA36" s="413" t="e">
        <f t="shared" si="16"/>
        <v>#DIV/0!</v>
      </c>
      <c r="AB36" s="412"/>
      <c r="AC36" s="412"/>
      <c r="AD36" s="414" t="e">
        <f t="shared" si="17"/>
        <v>#DIV/0!</v>
      </c>
    </row>
    <row r="37" spans="1:30" s="86" customFormat="1" ht="14.25" customHeight="1" x14ac:dyDescent="0.2">
      <c r="A37" s="416"/>
      <c r="B37" s="218"/>
      <c r="C37" s="412"/>
      <c r="D37" s="412"/>
      <c r="E37" s="413" t="e">
        <f t="shared" si="9"/>
        <v>#DIV/0!</v>
      </c>
      <c r="F37" s="412"/>
      <c r="G37" s="412"/>
      <c r="H37" s="413" t="e">
        <f t="shared" si="10"/>
        <v>#DIV/0!</v>
      </c>
      <c r="I37" s="412"/>
      <c r="J37" s="412"/>
      <c r="K37" s="413" t="e">
        <f t="shared" si="11"/>
        <v>#DIV/0!</v>
      </c>
      <c r="L37" s="412"/>
      <c r="M37" s="412"/>
      <c r="N37" s="413" t="e">
        <f t="shared" si="12"/>
        <v>#DIV/0!</v>
      </c>
      <c r="O37" s="220"/>
      <c r="P37" s="412"/>
      <c r="Q37" s="412"/>
      <c r="R37" s="413" t="e">
        <f t="shared" si="13"/>
        <v>#DIV/0!</v>
      </c>
      <c r="S37" s="412"/>
      <c r="T37" s="412"/>
      <c r="U37" s="413" t="e">
        <f t="shared" si="14"/>
        <v>#DIV/0!</v>
      </c>
      <c r="V37" s="412"/>
      <c r="W37" s="412"/>
      <c r="X37" s="413" t="e">
        <f t="shared" si="15"/>
        <v>#DIV/0!</v>
      </c>
      <c r="Y37" s="412"/>
      <c r="Z37" s="412"/>
      <c r="AA37" s="413" t="e">
        <f t="shared" si="16"/>
        <v>#DIV/0!</v>
      </c>
      <c r="AB37" s="412"/>
      <c r="AC37" s="412"/>
      <c r="AD37" s="414" t="e">
        <f t="shared" si="17"/>
        <v>#DIV/0!</v>
      </c>
    </row>
    <row r="38" spans="1:30" s="86" customFormat="1" ht="14.25" customHeight="1" x14ac:dyDescent="0.2">
      <c r="A38" s="416"/>
      <c r="B38" s="218"/>
      <c r="C38" s="412"/>
      <c r="D38" s="412"/>
      <c r="E38" s="413" t="e">
        <f t="shared" si="9"/>
        <v>#DIV/0!</v>
      </c>
      <c r="F38" s="412"/>
      <c r="G38" s="412"/>
      <c r="H38" s="413" t="e">
        <f t="shared" si="10"/>
        <v>#DIV/0!</v>
      </c>
      <c r="I38" s="412"/>
      <c r="J38" s="412"/>
      <c r="K38" s="413" t="e">
        <f t="shared" si="11"/>
        <v>#DIV/0!</v>
      </c>
      <c r="L38" s="412"/>
      <c r="M38" s="412"/>
      <c r="N38" s="413" t="e">
        <f t="shared" si="12"/>
        <v>#DIV/0!</v>
      </c>
      <c r="O38" s="220"/>
      <c r="P38" s="412"/>
      <c r="Q38" s="412"/>
      <c r="R38" s="413" t="e">
        <f t="shared" si="13"/>
        <v>#DIV/0!</v>
      </c>
      <c r="S38" s="412"/>
      <c r="T38" s="412"/>
      <c r="U38" s="413" t="e">
        <f t="shared" si="14"/>
        <v>#DIV/0!</v>
      </c>
      <c r="V38" s="412"/>
      <c r="W38" s="412"/>
      <c r="X38" s="413" t="e">
        <f t="shared" si="15"/>
        <v>#DIV/0!</v>
      </c>
      <c r="Y38" s="412"/>
      <c r="Z38" s="412"/>
      <c r="AA38" s="413" t="e">
        <f t="shared" si="16"/>
        <v>#DIV/0!</v>
      </c>
      <c r="AB38" s="412"/>
      <c r="AC38" s="412"/>
      <c r="AD38" s="414" t="e">
        <f t="shared" si="17"/>
        <v>#DIV/0!</v>
      </c>
    </row>
    <row r="39" spans="1:30" s="86" customFormat="1" ht="14.25" customHeight="1" x14ac:dyDescent="0.2">
      <c r="A39" s="416"/>
      <c r="B39" s="218"/>
      <c r="C39" s="412"/>
      <c r="D39" s="412"/>
      <c r="E39" s="413" t="e">
        <f t="shared" si="9"/>
        <v>#DIV/0!</v>
      </c>
      <c r="F39" s="412"/>
      <c r="G39" s="412"/>
      <c r="H39" s="413" t="e">
        <f t="shared" si="10"/>
        <v>#DIV/0!</v>
      </c>
      <c r="I39" s="412"/>
      <c r="J39" s="412"/>
      <c r="K39" s="413" t="e">
        <f t="shared" si="11"/>
        <v>#DIV/0!</v>
      </c>
      <c r="L39" s="412"/>
      <c r="M39" s="412"/>
      <c r="N39" s="413" t="e">
        <f t="shared" si="12"/>
        <v>#DIV/0!</v>
      </c>
      <c r="O39" s="220"/>
      <c r="P39" s="412"/>
      <c r="Q39" s="412"/>
      <c r="R39" s="413" t="e">
        <f t="shared" si="13"/>
        <v>#DIV/0!</v>
      </c>
      <c r="S39" s="412"/>
      <c r="T39" s="412"/>
      <c r="U39" s="413" t="e">
        <f t="shared" si="14"/>
        <v>#DIV/0!</v>
      </c>
      <c r="V39" s="412"/>
      <c r="W39" s="412"/>
      <c r="X39" s="413" t="e">
        <f t="shared" si="15"/>
        <v>#DIV/0!</v>
      </c>
      <c r="Y39" s="412"/>
      <c r="Z39" s="412"/>
      <c r="AA39" s="413" t="e">
        <f t="shared" si="16"/>
        <v>#DIV/0!</v>
      </c>
      <c r="AB39" s="412"/>
      <c r="AC39" s="412"/>
      <c r="AD39" s="414" t="e">
        <f t="shared" si="17"/>
        <v>#DIV/0!</v>
      </c>
    </row>
    <row r="40" spans="1:30" s="86" customFormat="1" ht="14.25" customHeight="1" x14ac:dyDescent="0.2">
      <c r="A40" s="416"/>
      <c r="B40" s="218"/>
      <c r="C40" s="412"/>
      <c r="D40" s="412"/>
      <c r="E40" s="413" t="e">
        <f t="shared" si="9"/>
        <v>#DIV/0!</v>
      </c>
      <c r="F40" s="412"/>
      <c r="G40" s="412"/>
      <c r="H40" s="413" t="e">
        <f t="shared" si="10"/>
        <v>#DIV/0!</v>
      </c>
      <c r="I40" s="412"/>
      <c r="J40" s="412"/>
      <c r="K40" s="413" t="e">
        <f t="shared" si="11"/>
        <v>#DIV/0!</v>
      </c>
      <c r="L40" s="412"/>
      <c r="M40" s="412"/>
      <c r="N40" s="413" t="e">
        <f t="shared" si="12"/>
        <v>#DIV/0!</v>
      </c>
      <c r="O40" s="220"/>
      <c r="P40" s="412"/>
      <c r="Q40" s="412"/>
      <c r="R40" s="413" t="e">
        <f t="shared" si="13"/>
        <v>#DIV/0!</v>
      </c>
      <c r="S40" s="412"/>
      <c r="T40" s="412"/>
      <c r="U40" s="413" t="e">
        <f t="shared" si="14"/>
        <v>#DIV/0!</v>
      </c>
      <c r="V40" s="412"/>
      <c r="W40" s="412"/>
      <c r="X40" s="413" t="e">
        <f t="shared" si="15"/>
        <v>#DIV/0!</v>
      </c>
      <c r="Y40" s="412"/>
      <c r="Z40" s="412"/>
      <c r="AA40" s="413" t="e">
        <f t="shared" si="16"/>
        <v>#DIV/0!</v>
      </c>
      <c r="AB40" s="412"/>
      <c r="AC40" s="412"/>
      <c r="AD40" s="414" t="e">
        <f t="shared" si="17"/>
        <v>#DIV/0!</v>
      </c>
    </row>
    <row r="41" spans="1:30" s="86" customFormat="1" ht="14.25" customHeight="1" x14ac:dyDescent="0.2">
      <c r="A41" s="416"/>
      <c r="B41" s="218"/>
      <c r="C41" s="412"/>
      <c r="D41" s="412"/>
      <c r="E41" s="413" t="e">
        <f t="shared" si="9"/>
        <v>#DIV/0!</v>
      </c>
      <c r="F41" s="412"/>
      <c r="G41" s="412"/>
      <c r="H41" s="413" t="e">
        <f t="shared" si="10"/>
        <v>#DIV/0!</v>
      </c>
      <c r="I41" s="412"/>
      <c r="J41" s="412"/>
      <c r="K41" s="413" t="e">
        <f t="shared" si="11"/>
        <v>#DIV/0!</v>
      </c>
      <c r="L41" s="412"/>
      <c r="M41" s="412"/>
      <c r="N41" s="413" t="e">
        <f t="shared" si="12"/>
        <v>#DIV/0!</v>
      </c>
      <c r="O41" s="220"/>
      <c r="P41" s="412"/>
      <c r="Q41" s="412"/>
      <c r="R41" s="413" t="e">
        <f t="shared" si="13"/>
        <v>#DIV/0!</v>
      </c>
      <c r="S41" s="412"/>
      <c r="T41" s="412"/>
      <c r="U41" s="413" t="e">
        <f t="shared" si="14"/>
        <v>#DIV/0!</v>
      </c>
      <c r="V41" s="412"/>
      <c r="W41" s="412"/>
      <c r="X41" s="413" t="e">
        <f t="shared" si="15"/>
        <v>#DIV/0!</v>
      </c>
      <c r="Y41" s="412"/>
      <c r="Z41" s="412"/>
      <c r="AA41" s="413" t="e">
        <f t="shared" si="16"/>
        <v>#DIV/0!</v>
      </c>
      <c r="AB41" s="412"/>
      <c r="AC41" s="412"/>
      <c r="AD41" s="414" t="e">
        <f t="shared" si="17"/>
        <v>#DIV/0!</v>
      </c>
    </row>
    <row r="42" spans="1:30" s="86" customFormat="1" ht="14.25" customHeight="1" x14ac:dyDescent="0.2">
      <c r="A42" s="416"/>
      <c r="B42" s="218"/>
      <c r="C42" s="412"/>
      <c r="D42" s="412"/>
      <c r="E42" s="413" t="e">
        <f t="shared" si="9"/>
        <v>#DIV/0!</v>
      </c>
      <c r="F42" s="412"/>
      <c r="G42" s="412"/>
      <c r="H42" s="413" t="e">
        <f t="shared" si="10"/>
        <v>#DIV/0!</v>
      </c>
      <c r="I42" s="412"/>
      <c r="J42" s="412"/>
      <c r="K42" s="413" t="e">
        <f t="shared" si="11"/>
        <v>#DIV/0!</v>
      </c>
      <c r="L42" s="412"/>
      <c r="M42" s="412"/>
      <c r="N42" s="413" t="e">
        <f t="shared" si="12"/>
        <v>#DIV/0!</v>
      </c>
      <c r="O42" s="220"/>
      <c r="P42" s="412"/>
      <c r="Q42" s="412"/>
      <c r="R42" s="413" t="e">
        <f t="shared" si="13"/>
        <v>#DIV/0!</v>
      </c>
      <c r="S42" s="412"/>
      <c r="T42" s="412"/>
      <c r="U42" s="413" t="e">
        <f t="shared" si="14"/>
        <v>#DIV/0!</v>
      </c>
      <c r="V42" s="412"/>
      <c r="W42" s="412"/>
      <c r="X42" s="413" t="e">
        <f t="shared" si="15"/>
        <v>#DIV/0!</v>
      </c>
      <c r="Y42" s="412"/>
      <c r="Z42" s="412"/>
      <c r="AA42" s="413" t="e">
        <f t="shared" si="16"/>
        <v>#DIV/0!</v>
      </c>
      <c r="AB42" s="412"/>
      <c r="AC42" s="412"/>
      <c r="AD42" s="414" t="e">
        <f t="shared" si="17"/>
        <v>#DIV/0!</v>
      </c>
    </row>
    <row r="43" spans="1:30" s="86" customFormat="1" ht="14.25" customHeight="1" x14ac:dyDescent="0.2">
      <c r="A43" s="416"/>
      <c r="B43" s="218"/>
      <c r="C43" s="412"/>
      <c r="D43" s="412"/>
      <c r="E43" s="413" t="e">
        <f t="shared" si="9"/>
        <v>#DIV/0!</v>
      </c>
      <c r="F43" s="412"/>
      <c r="G43" s="412"/>
      <c r="H43" s="413" t="e">
        <f t="shared" si="10"/>
        <v>#DIV/0!</v>
      </c>
      <c r="I43" s="412"/>
      <c r="J43" s="412"/>
      <c r="K43" s="413" t="e">
        <f t="shared" si="11"/>
        <v>#DIV/0!</v>
      </c>
      <c r="L43" s="412"/>
      <c r="M43" s="412"/>
      <c r="N43" s="413" t="e">
        <f t="shared" si="12"/>
        <v>#DIV/0!</v>
      </c>
      <c r="O43" s="220"/>
      <c r="P43" s="412"/>
      <c r="Q43" s="412"/>
      <c r="R43" s="413" t="e">
        <f t="shared" si="13"/>
        <v>#DIV/0!</v>
      </c>
      <c r="S43" s="412"/>
      <c r="T43" s="412"/>
      <c r="U43" s="413" t="e">
        <f t="shared" si="14"/>
        <v>#DIV/0!</v>
      </c>
      <c r="V43" s="412"/>
      <c r="W43" s="412"/>
      <c r="X43" s="413" t="e">
        <f t="shared" si="15"/>
        <v>#DIV/0!</v>
      </c>
      <c r="Y43" s="412"/>
      <c r="Z43" s="412"/>
      <c r="AA43" s="413" t="e">
        <f t="shared" si="16"/>
        <v>#DIV/0!</v>
      </c>
      <c r="AB43" s="412"/>
      <c r="AC43" s="412"/>
      <c r="AD43" s="414" t="e">
        <f t="shared" si="17"/>
        <v>#DIV/0!</v>
      </c>
    </row>
    <row r="44" spans="1:30" s="86" customFormat="1" ht="14.25" customHeight="1" x14ac:dyDescent="0.2">
      <c r="A44" s="416"/>
      <c r="B44" s="218"/>
      <c r="C44" s="412"/>
      <c r="D44" s="412"/>
      <c r="E44" s="413" t="e">
        <f t="shared" si="9"/>
        <v>#DIV/0!</v>
      </c>
      <c r="F44" s="412"/>
      <c r="G44" s="412"/>
      <c r="H44" s="413" t="e">
        <f t="shared" si="10"/>
        <v>#DIV/0!</v>
      </c>
      <c r="I44" s="412"/>
      <c r="J44" s="412"/>
      <c r="K44" s="413" t="e">
        <f t="shared" si="11"/>
        <v>#DIV/0!</v>
      </c>
      <c r="L44" s="412"/>
      <c r="M44" s="412"/>
      <c r="N44" s="413" t="e">
        <f t="shared" si="12"/>
        <v>#DIV/0!</v>
      </c>
      <c r="O44" s="220"/>
      <c r="P44" s="412"/>
      <c r="Q44" s="412"/>
      <c r="R44" s="413" t="e">
        <f t="shared" si="13"/>
        <v>#DIV/0!</v>
      </c>
      <c r="S44" s="412"/>
      <c r="T44" s="412"/>
      <c r="U44" s="413" t="e">
        <f t="shared" si="14"/>
        <v>#DIV/0!</v>
      </c>
      <c r="V44" s="412"/>
      <c r="W44" s="412"/>
      <c r="X44" s="413" t="e">
        <f t="shared" si="15"/>
        <v>#DIV/0!</v>
      </c>
      <c r="Y44" s="412"/>
      <c r="Z44" s="412"/>
      <c r="AA44" s="413" t="e">
        <f t="shared" si="16"/>
        <v>#DIV/0!</v>
      </c>
      <c r="AB44" s="412"/>
      <c r="AC44" s="412"/>
      <c r="AD44" s="414" t="e">
        <f t="shared" si="17"/>
        <v>#DIV/0!</v>
      </c>
    </row>
    <row r="45" spans="1:30" s="86" customFormat="1" ht="14.25" customHeight="1" x14ac:dyDescent="0.2">
      <c r="A45" s="416"/>
      <c r="B45" s="218"/>
      <c r="C45" s="412"/>
      <c r="D45" s="412"/>
      <c r="E45" s="413" t="e">
        <f t="shared" si="9"/>
        <v>#DIV/0!</v>
      </c>
      <c r="F45" s="412"/>
      <c r="G45" s="412"/>
      <c r="H45" s="413" t="e">
        <f t="shared" si="10"/>
        <v>#DIV/0!</v>
      </c>
      <c r="I45" s="412"/>
      <c r="J45" s="412"/>
      <c r="K45" s="413" t="e">
        <f t="shared" si="11"/>
        <v>#DIV/0!</v>
      </c>
      <c r="L45" s="412"/>
      <c r="M45" s="412"/>
      <c r="N45" s="413" t="e">
        <f t="shared" si="12"/>
        <v>#DIV/0!</v>
      </c>
      <c r="O45" s="220"/>
      <c r="P45" s="412"/>
      <c r="Q45" s="412"/>
      <c r="R45" s="413" t="e">
        <f t="shared" si="13"/>
        <v>#DIV/0!</v>
      </c>
      <c r="S45" s="412"/>
      <c r="T45" s="412"/>
      <c r="U45" s="413" t="e">
        <f t="shared" si="14"/>
        <v>#DIV/0!</v>
      </c>
      <c r="V45" s="412"/>
      <c r="W45" s="412"/>
      <c r="X45" s="413" t="e">
        <f t="shared" si="15"/>
        <v>#DIV/0!</v>
      </c>
      <c r="Y45" s="412"/>
      <c r="Z45" s="412"/>
      <c r="AA45" s="413" t="e">
        <f t="shared" si="16"/>
        <v>#DIV/0!</v>
      </c>
      <c r="AB45" s="412"/>
      <c r="AC45" s="412"/>
      <c r="AD45" s="414" t="e">
        <f t="shared" si="17"/>
        <v>#DIV/0!</v>
      </c>
    </row>
    <row r="46" spans="1:30" s="86" customFormat="1" ht="14.25" customHeight="1" x14ac:dyDescent="0.2">
      <c r="A46" s="416"/>
      <c r="B46" s="218"/>
      <c r="C46" s="412"/>
      <c r="D46" s="412"/>
      <c r="E46" s="413" t="e">
        <f t="shared" si="9"/>
        <v>#DIV/0!</v>
      </c>
      <c r="F46" s="412"/>
      <c r="G46" s="412"/>
      <c r="H46" s="413" t="e">
        <f t="shared" si="10"/>
        <v>#DIV/0!</v>
      </c>
      <c r="I46" s="412"/>
      <c r="J46" s="412"/>
      <c r="K46" s="413" t="e">
        <f t="shared" si="11"/>
        <v>#DIV/0!</v>
      </c>
      <c r="L46" s="412"/>
      <c r="M46" s="412"/>
      <c r="N46" s="413" t="e">
        <f t="shared" si="12"/>
        <v>#DIV/0!</v>
      </c>
      <c r="O46" s="220"/>
      <c r="P46" s="412"/>
      <c r="Q46" s="412"/>
      <c r="R46" s="413" t="e">
        <f t="shared" si="13"/>
        <v>#DIV/0!</v>
      </c>
      <c r="S46" s="412"/>
      <c r="T46" s="412"/>
      <c r="U46" s="413" t="e">
        <f t="shared" si="14"/>
        <v>#DIV/0!</v>
      </c>
      <c r="V46" s="412"/>
      <c r="W46" s="412"/>
      <c r="X46" s="413" t="e">
        <f t="shared" si="15"/>
        <v>#DIV/0!</v>
      </c>
      <c r="Y46" s="412"/>
      <c r="Z46" s="412"/>
      <c r="AA46" s="413" t="e">
        <f t="shared" si="16"/>
        <v>#DIV/0!</v>
      </c>
      <c r="AB46" s="412"/>
      <c r="AC46" s="412"/>
      <c r="AD46" s="414" t="e">
        <f t="shared" si="17"/>
        <v>#DIV/0!</v>
      </c>
    </row>
    <row r="47" spans="1:30" s="86" customFormat="1" ht="14.25" customHeight="1" x14ac:dyDescent="0.2">
      <c r="A47" s="416"/>
      <c r="B47" s="218"/>
      <c r="C47" s="412"/>
      <c r="D47" s="412"/>
      <c r="E47" s="413" t="e">
        <f t="shared" si="9"/>
        <v>#DIV/0!</v>
      </c>
      <c r="F47" s="412"/>
      <c r="G47" s="412"/>
      <c r="H47" s="413" t="e">
        <f t="shared" si="10"/>
        <v>#DIV/0!</v>
      </c>
      <c r="I47" s="412"/>
      <c r="J47" s="412"/>
      <c r="K47" s="413" t="e">
        <f t="shared" si="11"/>
        <v>#DIV/0!</v>
      </c>
      <c r="L47" s="412"/>
      <c r="M47" s="412"/>
      <c r="N47" s="413" t="e">
        <f t="shared" si="12"/>
        <v>#DIV/0!</v>
      </c>
      <c r="O47" s="220"/>
      <c r="P47" s="412"/>
      <c r="Q47" s="412"/>
      <c r="R47" s="413" t="e">
        <f t="shared" si="13"/>
        <v>#DIV/0!</v>
      </c>
      <c r="S47" s="412"/>
      <c r="T47" s="412"/>
      <c r="U47" s="413" t="e">
        <f t="shared" si="14"/>
        <v>#DIV/0!</v>
      </c>
      <c r="V47" s="412"/>
      <c r="W47" s="412"/>
      <c r="X47" s="413" t="e">
        <f t="shared" si="15"/>
        <v>#DIV/0!</v>
      </c>
      <c r="Y47" s="412"/>
      <c r="Z47" s="412"/>
      <c r="AA47" s="413" t="e">
        <f t="shared" si="16"/>
        <v>#DIV/0!</v>
      </c>
      <c r="AB47" s="412"/>
      <c r="AC47" s="412"/>
      <c r="AD47" s="414" t="e">
        <f t="shared" si="17"/>
        <v>#DIV/0!</v>
      </c>
    </row>
    <row r="48" spans="1:30" s="86" customFormat="1" ht="14.25" customHeight="1" x14ac:dyDescent="0.2">
      <c r="A48" s="416"/>
      <c r="B48" s="218"/>
      <c r="C48" s="412"/>
      <c r="D48" s="412"/>
      <c r="E48" s="413" t="e">
        <f t="shared" si="9"/>
        <v>#DIV/0!</v>
      </c>
      <c r="F48" s="412"/>
      <c r="G48" s="412"/>
      <c r="H48" s="413" t="e">
        <f t="shared" si="10"/>
        <v>#DIV/0!</v>
      </c>
      <c r="I48" s="412"/>
      <c r="J48" s="412"/>
      <c r="K48" s="413" t="e">
        <f t="shared" si="11"/>
        <v>#DIV/0!</v>
      </c>
      <c r="L48" s="412"/>
      <c r="M48" s="412"/>
      <c r="N48" s="413" t="e">
        <f t="shared" si="12"/>
        <v>#DIV/0!</v>
      </c>
      <c r="O48" s="220"/>
      <c r="P48" s="412"/>
      <c r="Q48" s="412"/>
      <c r="R48" s="413" t="e">
        <f t="shared" si="13"/>
        <v>#DIV/0!</v>
      </c>
      <c r="S48" s="412"/>
      <c r="T48" s="412"/>
      <c r="U48" s="413" t="e">
        <f t="shared" si="14"/>
        <v>#DIV/0!</v>
      </c>
      <c r="V48" s="412"/>
      <c r="W48" s="412"/>
      <c r="X48" s="413" t="e">
        <f t="shared" si="15"/>
        <v>#DIV/0!</v>
      </c>
      <c r="Y48" s="412"/>
      <c r="Z48" s="412"/>
      <c r="AA48" s="413" t="e">
        <f t="shared" si="16"/>
        <v>#DIV/0!</v>
      </c>
      <c r="AB48" s="412"/>
      <c r="AC48" s="412"/>
      <c r="AD48" s="414" t="e">
        <f t="shared" si="17"/>
        <v>#DIV/0!</v>
      </c>
    </row>
    <row r="49" spans="1:30" s="86" customFormat="1" ht="14.25" customHeight="1" x14ac:dyDescent="0.2">
      <c r="A49" s="416"/>
      <c r="B49" s="218"/>
      <c r="C49" s="412"/>
      <c r="D49" s="412"/>
      <c r="E49" s="413" t="e">
        <f t="shared" si="9"/>
        <v>#DIV/0!</v>
      </c>
      <c r="F49" s="412"/>
      <c r="G49" s="412"/>
      <c r="H49" s="413" t="e">
        <f t="shared" si="10"/>
        <v>#DIV/0!</v>
      </c>
      <c r="I49" s="412"/>
      <c r="J49" s="412"/>
      <c r="K49" s="413" t="e">
        <f t="shared" si="11"/>
        <v>#DIV/0!</v>
      </c>
      <c r="L49" s="412"/>
      <c r="M49" s="412"/>
      <c r="N49" s="413" t="e">
        <f t="shared" si="12"/>
        <v>#DIV/0!</v>
      </c>
      <c r="O49" s="220"/>
      <c r="P49" s="412"/>
      <c r="Q49" s="412"/>
      <c r="R49" s="413" t="e">
        <f t="shared" si="13"/>
        <v>#DIV/0!</v>
      </c>
      <c r="S49" s="412"/>
      <c r="T49" s="412"/>
      <c r="U49" s="413" t="e">
        <f t="shared" si="14"/>
        <v>#DIV/0!</v>
      </c>
      <c r="V49" s="412"/>
      <c r="W49" s="412"/>
      <c r="X49" s="413" t="e">
        <f t="shared" si="15"/>
        <v>#DIV/0!</v>
      </c>
      <c r="Y49" s="412"/>
      <c r="Z49" s="412"/>
      <c r="AA49" s="413" t="e">
        <f t="shared" si="16"/>
        <v>#DIV/0!</v>
      </c>
      <c r="AB49" s="412"/>
      <c r="AC49" s="412"/>
      <c r="AD49" s="414" t="e">
        <f t="shared" si="17"/>
        <v>#DIV/0!</v>
      </c>
    </row>
    <row r="50" spans="1:30" s="86" customFormat="1" ht="14.25" customHeight="1" x14ac:dyDescent="0.2">
      <c r="A50" s="416"/>
      <c r="B50" s="218"/>
      <c r="C50" s="412"/>
      <c r="D50" s="412"/>
      <c r="E50" s="413" t="e">
        <f t="shared" si="9"/>
        <v>#DIV/0!</v>
      </c>
      <c r="F50" s="412"/>
      <c r="G50" s="412"/>
      <c r="H50" s="413" t="e">
        <f t="shared" si="10"/>
        <v>#DIV/0!</v>
      </c>
      <c r="I50" s="412"/>
      <c r="J50" s="412"/>
      <c r="K50" s="413" t="e">
        <f t="shared" si="11"/>
        <v>#DIV/0!</v>
      </c>
      <c r="L50" s="412"/>
      <c r="M50" s="412"/>
      <c r="N50" s="413" t="e">
        <f t="shared" si="12"/>
        <v>#DIV/0!</v>
      </c>
      <c r="O50" s="220"/>
      <c r="P50" s="412"/>
      <c r="Q50" s="412"/>
      <c r="R50" s="413" t="e">
        <f t="shared" si="13"/>
        <v>#DIV/0!</v>
      </c>
      <c r="S50" s="412"/>
      <c r="T50" s="412"/>
      <c r="U50" s="413" t="e">
        <f t="shared" si="14"/>
        <v>#DIV/0!</v>
      </c>
      <c r="V50" s="412"/>
      <c r="W50" s="412"/>
      <c r="X50" s="413" t="e">
        <f t="shared" si="15"/>
        <v>#DIV/0!</v>
      </c>
      <c r="Y50" s="412"/>
      <c r="Z50" s="412"/>
      <c r="AA50" s="413" t="e">
        <f t="shared" si="16"/>
        <v>#DIV/0!</v>
      </c>
      <c r="AB50" s="412"/>
      <c r="AC50" s="412"/>
      <c r="AD50" s="414" t="e">
        <f t="shared" si="17"/>
        <v>#DIV/0!</v>
      </c>
    </row>
    <row r="51" spans="1:30" s="86" customFormat="1" ht="14.25" customHeight="1" x14ac:dyDescent="0.2">
      <c r="A51" s="416"/>
      <c r="B51" s="218"/>
      <c r="C51" s="412"/>
      <c r="D51" s="412"/>
      <c r="E51" s="413" t="e">
        <f t="shared" si="9"/>
        <v>#DIV/0!</v>
      </c>
      <c r="F51" s="412"/>
      <c r="G51" s="412"/>
      <c r="H51" s="413" t="e">
        <f t="shared" si="10"/>
        <v>#DIV/0!</v>
      </c>
      <c r="I51" s="412"/>
      <c r="J51" s="412"/>
      <c r="K51" s="413" t="e">
        <f t="shared" si="11"/>
        <v>#DIV/0!</v>
      </c>
      <c r="L51" s="412"/>
      <c r="M51" s="412"/>
      <c r="N51" s="413" t="e">
        <f t="shared" si="12"/>
        <v>#DIV/0!</v>
      </c>
      <c r="O51" s="220"/>
      <c r="P51" s="412"/>
      <c r="Q51" s="412"/>
      <c r="R51" s="413" t="e">
        <f t="shared" si="13"/>
        <v>#DIV/0!</v>
      </c>
      <c r="S51" s="412"/>
      <c r="T51" s="412"/>
      <c r="U51" s="413" t="e">
        <f t="shared" si="14"/>
        <v>#DIV/0!</v>
      </c>
      <c r="V51" s="412"/>
      <c r="W51" s="412"/>
      <c r="X51" s="413" t="e">
        <f t="shared" si="15"/>
        <v>#DIV/0!</v>
      </c>
      <c r="Y51" s="412"/>
      <c r="Z51" s="412"/>
      <c r="AA51" s="413" t="e">
        <f t="shared" si="16"/>
        <v>#DIV/0!</v>
      </c>
      <c r="AB51" s="412"/>
      <c r="AC51" s="412"/>
      <c r="AD51" s="414" t="e">
        <f t="shared" si="17"/>
        <v>#DIV/0!</v>
      </c>
    </row>
    <row r="52" spans="1:30" s="86" customFormat="1" ht="14.25" customHeight="1" x14ac:dyDescent="0.2">
      <c r="A52" s="416"/>
      <c r="B52" s="218"/>
      <c r="C52" s="412"/>
      <c r="D52" s="412"/>
      <c r="E52" s="413" t="e">
        <f t="shared" si="9"/>
        <v>#DIV/0!</v>
      </c>
      <c r="F52" s="412"/>
      <c r="G52" s="412"/>
      <c r="H52" s="413" t="e">
        <f t="shared" si="10"/>
        <v>#DIV/0!</v>
      </c>
      <c r="I52" s="412"/>
      <c r="J52" s="412"/>
      <c r="K52" s="413" t="e">
        <f t="shared" si="11"/>
        <v>#DIV/0!</v>
      </c>
      <c r="L52" s="412"/>
      <c r="M52" s="412"/>
      <c r="N52" s="413" t="e">
        <f t="shared" si="12"/>
        <v>#DIV/0!</v>
      </c>
      <c r="O52" s="220"/>
      <c r="P52" s="412"/>
      <c r="Q52" s="412"/>
      <c r="R52" s="413" t="e">
        <f t="shared" si="13"/>
        <v>#DIV/0!</v>
      </c>
      <c r="S52" s="412"/>
      <c r="T52" s="412"/>
      <c r="U52" s="413" t="e">
        <f t="shared" si="14"/>
        <v>#DIV/0!</v>
      </c>
      <c r="V52" s="412"/>
      <c r="W52" s="412"/>
      <c r="X52" s="413" t="e">
        <f t="shared" si="15"/>
        <v>#DIV/0!</v>
      </c>
      <c r="Y52" s="412"/>
      <c r="Z52" s="412"/>
      <c r="AA52" s="413" t="e">
        <f t="shared" si="16"/>
        <v>#DIV/0!</v>
      </c>
      <c r="AB52" s="412"/>
      <c r="AC52" s="412"/>
      <c r="AD52" s="414" t="e">
        <f t="shared" si="17"/>
        <v>#DIV/0!</v>
      </c>
    </row>
    <row r="53" spans="1:30" x14ac:dyDescent="0.2">
      <c r="A53" s="416"/>
      <c r="B53" s="218"/>
      <c r="C53" s="412"/>
      <c r="D53" s="412"/>
      <c r="E53" s="413" t="e">
        <f t="shared" si="9"/>
        <v>#DIV/0!</v>
      </c>
      <c r="F53" s="412"/>
      <c r="G53" s="412"/>
      <c r="H53" s="413" t="e">
        <f t="shared" si="10"/>
        <v>#DIV/0!</v>
      </c>
      <c r="I53" s="412"/>
      <c r="J53" s="412"/>
      <c r="K53" s="413" t="e">
        <f t="shared" si="11"/>
        <v>#DIV/0!</v>
      </c>
      <c r="L53" s="412"/>
      <c r="M53" s="412"/>
      <c r="N53" s="413" t="e">
        <f t="shared" si="12"/>
        <v>#DIV/0!</v>
      </c>
      <c r="O53" s="220"/>
      <c r="P53" s="412"/>
      <c r="Q53" s="412"/>
      <c r="R53" s="413" t="e">
        <f t="shared" si="13"/>
        <v>#DIV/0!</v>
      </c>
      <c r="S53" s="412"/>
      <c r="T53" s="412"/>
      <c r="U53" s="413" t="e">
        <f t="shared" si="14"/>
        <v>#DIV/0!</v>
      </c>
      <c r="V53" s="412"/>
      <c r="W53" s="412"/>
      <c r="X53" s="413" t="e">
        <f t="shared" si="15"/>
        <v>#DIV/0!</v>
      </c>
      <c r="Y53" s="412"/>
      <c r="Z53" s="412"/>
      <c r="AA53" s="413" t="e">
        <f t="shared" si="16"/>
        <v>#DIV/0!</v>
      </c>
      <c r="AB53" s="412"/>
      <c r="AC53" s="412"/>
      <c r="AD53" s="414" t="e">
        <f t="shared" si="17"/>
        <v>#DIV/0!</v>
      </c>
    </row>
    <row r="54" spans="1:30" x14ac:dyDescent="0.2">
      <c r="A54" s="416"/>
      <c r="B54" s="218"/>
      <c r="C54" s="412"/>
      <c r="D54" s="412"/>
      <c r="E54" s="413" t="e">
        <f t="shared" si="9"/>
        <v>#DIV/0!</v>
      </c>
      <c r="F54" s="412"/>
      <c r="G54" s="412"/>
      <c r="H54" s="413" t="e">
        <f t="shared" si="10"/>
        <v>#DIV/0!</v>
      </c>
      <c r="I54" s="412"/>
      <c r="J54" s="412"/>
      <c r="K54" s="413" t="e">
        <f t="shared" si="11"/>
        <v>#DIV/0!</v>
      </c>
      <c r="L54" s="412"/>
      <c r="M54" s="412"/>
      <c r="N54" s="413" t="e">
        <f t="shared" si="12"/>
        <v>#DIV/0!</v>
      </c>
      <c r="O54" s="220"/>
      <c r="P54" s="412"/>
      <c r="Q54" s="412"/>
      <c r="R54" s="413" t="e">
        <f t="shared" si="13"/>
        <v>#DIV/0!</v>
      </c>
      <c r="S54" s="412"/>
      <c r="T54" s="412"/>
      <c r="U54" s="413" t="e">
        <f t="shared" si="14"/>
        <v>#DIV/0!</v>
      </c>
      <c r="V54" s="412"/>
      <c r="W54" s="412"/>
      <c r="X54" s="413" t="e">
        <f t="shared" si="15"/>
        <v>#DIV/0!</v>
      </c>
      <c r="Y54" s="412"/>
      <c r="Z54" s="412"/>
      <c r="AA54" s="413" t="e">
        <f t="shared" si="16"/>
        <v>#DIV/0!</v>
      </c>
      <c r="AB54" s="412"/>
      <c r="AC54" s="412"/>
      <c r="AD54" s="414" t="e">
        <f t="shared" si="17"/>
        <v>#DIV/0!</v>
      </c>
    </row>
    <row r="55" spans="1:30" x14ac:dyDescent="0.2">
      <c r="A55" s="416"/>
      <c r="B55" s="218"/>
      <c r="C55" s="412"/>
      <c r="D55" s="412"/>
      <c r="E55" s="413" t="e">
        <f t="shared" si="9"/>
        <v>#DIV/0!</v>
      </c>
      <c r="F55" s="412"/>
      <c r="G55" s="412"/>
      <c r="H55" s="413" t="e">
        <f t="shared" si="10"/>
        <v>#DIV/0!</v>
      </c>
      <c r="I55" s="412"/>
      <c r="J55" s="412"/>
      <c r="K55" s="413" t="e">
        <f t="shared" si="11"/>
        <v>#DIV/0!</v>
      </c>
      <c r="L55" s="412"/>
      <c r="M55" s="412"/>
      <c r="N55" s="413" t="e">
        <f t="shared" si="12"/>
        <v>#DIV/0!</v>
      </c>
      <c r="O55" s="220"/>
      <c r="P55" s="412"/>
      <c r="Q55" s="412"/>
      <c r="R55" s="413" t="e">
        <f t="shared" si="13"/>
        <v>#DIV/0!</v>
      </c>
      <c r="S55" s="412"/>
      <c r="T55" s="412"/>
      <c r="U55" s="413" t="e">
        <f t="shared" si="14"/>
        <v>#DIV/0!</v>
      </c>
      <c r="V55" s="412"/>
      <c r="W55" s="412"/>
      <c r="X55" s="413" t="e">
        <f t="shared" si="15"/>
        <v>#DIV/0!</v>
      </c>
      <c r="Y55" s="412"/>
      <c r="Z55" s="412"/>
      <c r="AA55" s="413" t="e">
        <f t="shared" si="16"/>
        <v>#DIV/0!</v>
      </c>
      <c r="AB55" s="412"/>
      <c r="AC55" s="412"/>
      <c r="AD55" s="414" t="e">
        <f t="shared" si="17"/>
        <v>#DIV/0!</v>
      </c>
    </row>
    <row r="56" spans="1:30" x14ac:dyDescent="0.2">
      <c r="A56" s="416"/>
      <c r="B56" s="218"/>
      <c r="C56" s="412"/>
      <c r="D56" s="412"/>
      <c r="E56" s="413" t="e">
        <f t="shared" si="9"/>
        <v>#DIV/0!</v>
      </c>
      <c r="F56" s="412"/>
      <c r="G56" s="412"/>
      <c r="H56" s="413" t="e">
        <f t="shared" si="10"/>
        <v>#DIV/0!</v>
      </c>
      <c r="I56" s="412"/>
      <c r="J56" s="412"/>
      <c r="K56" s="413" t="e">
        <f t="shared" si="11"/>
        <v>#DIV/0!</v>
      </c>
      <c r="L56" s="412"/>
      <c r="M56" s="412"/>
      <c r="N56" s="413" t="e">
        <f t="shared" si="12"/>
        <v>#DIV/0!</v>
      </c>
      <c r="O56" s="220"/>
      <c r="P56" s="412"/>
      <c r="Q56" s="412"/>
      <c r="R56" s="413" t="e">
        <f t="shared" si="13"/>
        <v>#DIV/0!</v>
      </c>
      <c r="S56" s="412"/>
      <c r="T56" s="412"/>
      <c r="U56" s="413" t="e">
        <f t="shared" si="14"/>
        <v>#DIV/0!</v>
      </c>
      <c r="V56" s="412"/>
      <c r="W56" s="412"/>
      <c r="X56" s="413" t="e">
        <f t="shared" si="15"/>
        <v>#DIV/0!</v>
      </c>
      <c r="Y56" s="412"/>
      <c r="Z56" s="412"/>
      <c r="AA56" s="413" t="e">
        <f t="shared" si="16"/>
        <v>#DIV/0!</v>
      </c>
      <c r="AB56" s="412"/>
      <c r="AC56" s="412"/>
      <c r="AD56" s="414" t="e">
        <f t="shared" si="17"/>
        <v>#DIV/0!</v>
      </c>
    </row>
    <row r="57" spans="1:30" x14ac:dyDescent="0.2">
      <c r="A57" s="416"/>
      <c r="B57" s="218"/>
      <c r="C57" s="412"/>
      <c r="D57" s="412"/>
      <c r="E57" s="413" t="e">
        <f t="shared" si="9"/>
        <v>#DIV/0!</v>
      </c>
      <c r="F57" s="412"/>
      <c r="G57" s="412"/>
      <c r="H57" s="413" t="e">
        <f t="shared" si="10"/>
        <v>#DIV/0!</v>
      </c>
      <c r="I57" s="412"/>
      <c r="J57" s="412"/>
      <c r="K57" s="413" t="e">
        <f t="shared" si="11"/>
        <v>#DIV/0!</v>
      </c>
      <c r="L57" s="412"/>
      <c r="M57" s="412"/>
      <c r="N57" s="413" t="e">
        <f t="shared" si="12"/>
        <v>#DIV/0!</v>
      </c>
      <c r="O57" s="220"/>
      <c r="P57" s="412"/>
      <c r="Q57" s="412"/>
      <c r="R57" s="413" t="e">
        <f t="shared" si="13"/>
        <v>#DIV/0!</v>
      </c>
      <c r="S57" s="412"/>
      <c r="T57" s="412"/>
      <c r="U57" s="413" t="e">
        <f t="shared" si="14"/>
        <v>#DIV/0!</v>
      </c>
      <c r="V57" s="412"/>
      <c r="W57" s="412"/>
      <c r="X57" s="413" t="e">
        <f t="shared" si="15"/>
        <v>#DIV/0!</v>
      </c>
      <c r="Y57" s="412"/>
      <c r="Z57" s="412"/>
      <c r="AA57" s="413" t="e">
        <f t="shared" si="16"/>
        <v>#DIV/0!</v>
      </c>
      <c r="AB57" s="412"/>
      <c r="AC57" s="412"/>
      <c r="AD57" s="414" t="e">
        <f t="shared" si="17"/>
        <v>#DIV/0!</v>
      </c>
    </row>
    <row r="58" spans="1:30" x14ac:dyDescent="0.2">
      <c r="A58" s="416"/>
      <c r="B58" s="218"/>
      <c r="C58" s="412"/>
      <c r="D58" s="412"/>
      <c r="E58" s="413" t="e">
        <f t="shared" si="9"/>
        <v>#DIV/0!</v>
      </c>
      <c r="F58" s="412"/>
      <c r="G58" s="412"/>
      <c r="H58" s="413" t="e">
        <f t="shared" si="10"/>
        <v>#DIV/0!</v>
      </c>
      <c r="I58" s="412"/>
      <c r="J58" s="412"/>
      <c r="K58" s="413" t="e">
        <f t="shared" si="11"/>
        <v>#DIV/0!</v>
      </c>
      <c r="L58" s="412"/>
      <c r="M58" s="412"/>
      <c r="N58" s="413" t="e">
        <f t="shared" si="12"/>
        <v>#DIV/0!</v>
      </c>
      <c r="O58" s="220"/>
      <c r="P58" s="412"/>
      <c r="Q58" s="412"/>
      <c r="R58" s="413" t="e">
        <f t="shared" si="13"/>
        <v>#DIV/0!</v>
      </c>
      <c r="S58" s="412"/>
      <c r="T58" s="412"/>
      <c r="U58" s="413" t="e">
        <f t="shared" si="14"/>
        <v>#DIV/0!</v>
      </c>
      <c r="V58" s="412"/>
      <c r="W58" s="412"/>
      <c r="X58" s="413" t="e">
        <f t="shared" si="15"/>
        <v>#DIV/0!</v>
      </c>
      <c r="Y58" s="412"/>
      <c r="Z58" s="412"/>
      <c r="AA58" s="413" t="e">
        <f t="shared" si="16"/>
        <v>#DIV/0!</v>
      </c>
      <c r="AB58" s="412"/>
      <c r="AC58" s="412"/>
      <c r="AD58" s="414" t="e">
        <f t="shared" si="17"/>
        <v>#DIV/0!</v>
      </c>
    </row>
    <row r="59" spans="1:30" x14ac:dyDescent="0.2">
      <c r="A59" s="416"/>
      <c r="B59" s="219"/>
      <c r="C59" s="412"/>
      <c r="D59" s="412"/>
      <c r="E59" s="413" t="e">
        <f t="shared" si="9"/>
        <v>#DIV/0!</v>
      </c>
      <c r="F59" s="412"/>
      <c r="G59" s="412"/>
      <c r="H59" s="413" t="e">
        <f t="shared" si="10"/>
        <v>#DIV/0!</v>
      </c>
      <c r="I59" s="412"/>
      <c r="J59" s="412"/>
      <c r="K59" s="413" t="e">
        <f t="shared" si="11"/>
        <v>#DIV/0!</v>
      </c>
      <c r="L59" s="412"/>
      <c r="M59" s="412"/>
      <c r="N59" s="413" t="e">
        <f t="shared" si="12"/>
        <v>#DIV/0!</v>
      </c>
      <c r="O59" s="220"/>
      <c r="P59" s="412"/>
      <c r="Q59" s="412"/>
      <c r="R59" s="413" t="e">
        <f t="shared" si="13"/>
        <v>#DIV/0!</v>
      </c>
      <c r="S59" s="412"/>
      <c r="T59" s="412"/>
      <c r="U59" s="413" t="e">
        <f t="shared" si="14"/>
        <v>#DIV/0!</v>
      </c>
      <c r="V59" s="412"/>
      <c r="W59" s="412"/>
      <c r="X59" s="413" t="e">
        <f t="shared" si="15"/>
        <v>#DIV/0!</v>
      </c>
      <c r="Y59" s="412"/>
      <c r="Z59" s="412"/>
      <c r="AA59" s="413" t="e">
        <f t="shared" si="16"/>
        <v>#DIV/0!</v>
      </c>
      <c r="AB59" s="412"/>
      <c r="AC59" s="412"/>
      <c r="AD59" s="414" t="e">
        <f t="shared" si="17"/>
        <v>#DIV/0!</v>
      </c>
    </row>
    <row r="60" spans="1:30" x14ac:dyDescent="0.2">
      <c r="B60" s="196"/>
      <c r="O60" s="199"/>
    </row>
    <row r="61" spans="1:30" x14ac:dyDescent="0.2">
      <c r="B61" s="196"/>
      <c r="O61" s="199"/>
    </row>
    <row r="62" spans="1:30" x14ac:dyDescent="0.2">
      <c r="B62" s="196"/>
      <c r="O62" s="199"/>
    </row>
    <row r="63" spans="1:30" x14ac:dyDescent="0.2">
      <c r="B63" s="196"/>
      <c r="O63" s="199"/>
    </row>
    <row r="64" spans="1:30" x14ac:dyDescent="0.2">
      <c r="B64" s="196"/>
      <c r="O64" s="199"/>
    </row>
    <row r="65" spans="2:15" x14ac:dyDescent="0.2">
      <c r="B65" s="196"/>
      <c r="O65" s="199"/>
    </row>
    <row r="66" spans="2:15" x14ac:dyDescent="0.2">
      <c r="B66" s="196"/>
      <c r="O66" s="199"/>
    </row>
    <row r="67" spans="2:15" x14ac:dyDescent="0.2">
      <c r="B67" s="196"/>
      <c r="O67" s="199"/>
    </row>
    <row r="68" spans="2:15" x14ac:dyDescent="0.2">
      <c r="B68" s="196"/>
      <c r="O68" s="199"/>
    </row>
    <row r="69" spans="2:15" x14ac:dyDescent="0.2">
      <c r="B69" s="196"/>
      <c r="O69" s="199"/>
    </row>
    <row r="70" spans="2:15" x14ac:dyDescent="0.2">
      <c r="B70" s="196"/>
      <c r="O70" s="199"/>
    </row>
    <row r="71" spans="2:15" x14ac:dyDescent="0.2">
      <c r="B71" s="196"/>
      <c r="O71" s="199"/>
    </row>
    <row r="72" spans="2:15" x14ac:dyDescent="0.2">
      <c r="B72" s="196"/>
      <c r="O72" s="199"/>
    </row>
    <row r="73" spans="2:15" x14ac:dyDescent="0.2">
      <c r="B73" s="196"/>
      <c r="O73" s="199"/>
    </row>
    <row r="74" spans="2:15" x14ac:dyDescent="0.2">
      <c r="B74" s="196"/>
      <c r="O74" s="199"/>
    </row>
    <row r="75" spans="2:15" x14ac:dyDescent="0.2">
      <c r="B75" s="196"/>
      <c r="O75" s="199"/>
    </row>
    <row r="76" spans="2:15" x14ac:dyDescent="0.2">
      <c r="B76" s="196"/>
      <c r="O76" s="199"/>
    </row>
    <row r="77" spans="2:15" x14ac:dyDescent="0.2">
      <c r="B77" s="196"/>
      <c r="O77" s="199"/>
    </row>
    <row r="78" spans="2:15" x14ac:dyDescent="0.2">
      <c r="B78" s="196"/>
      <c r="O78" s="199"/>
    </row>
    <row r="79" spans="2:15" x14ac:dyDescent="0.2">
      <c r="B79" s="196"/>
      <c r="O79" s="199"/>
    </row>
    <row r="80" spans="2:15" x14ac:dyDescent="0.2">
      <c r="B80" s="196"/>
      <c r="O80" s="199"/>
    </row>
    <row r="81" spans="2:15" x14ac:dyDescent="0.2">
      <c r="B81" s="196"/>
      <c r="O81" s="199"/>
    </row>
    <row r="82" spans="2:15" x14ac:dyDescent="0.2">
      <c r="B82" s="196"/>
      <c r="O82" s="199"/>
    </row>
    <row r="83" spans="2:15" x14ac:dyDescent="0.2">
      <c r="B83" s="196"/>
      <c r="O83" s="199"/>
    </row>
    <row r="84" spans="2:15" x14ac:dyDescent="0.2">
      <c r="B84" s="196"/>
      <c r="O84" s="199"/>
    </row>
    <row r="85" spans="2:15" x14ac:dyDescent="0.2">
      <c r="B85" s="196"/>
      <c r="O85" s="199"/>
    </row>
    <row r="86" spans="2:15" x14ac:dyDescent="0.2">
      <c r="B86" s="196"/>
      <c r="O86" s="199"/>
    </row>
    <row r="87" spans="2:15" x14ac:dyDescent="0.2">
      <c r="B87" s="196"/>
      <c r="O87" s="199"/>
    </row>
    <row r="88" spans="2:15" x14ac:dyDescent="0.2">
      <c r="B88" s="196"/>
      <c r="O88" s="199"/>
    </row>
    <row r="89" spans="2:15" x14ac:dyDescent="0.2">
      <c r="B89" s="196"/>
      <c r="O89" s="199"/>
    </row>
    <row r="90" spans="2:15" x14ac:dyDescent="0.2">
      <c r="B90" s="196"/>
      <c r="O90" s="199"/>
    </row>
    <row r="91" spans="2:15" x14ac:dyDescent="0.2">
      <c r="B91" s="196"/>
      <c r="O91" s="199"/>
    </row>
    <row r="92" spans="2:15" x14ac:dyDescent="0.2">
      <c r="B92" s="196"/>
      <c r="O92" s="199"/>
    </row>
    <row r="93" spans="2:15" x14ac:dyDescent="0.2">
      <c r="B93" s="196"/>
      <c r="O93" s="199"/>
    </row>
    <row r="94" spans="2:15" x14ac:dyDescent="0.2">
      <c r="B94" s="196"/>
      <c r="O94" s="199"/>
    </row>
    <row r="95" spans="2:15" x14ac:dyDescent="0.2">
      <c r="B95" s="196"/>
      <c r="O95" s="199"/>
    </row>
    <row r="96" spans="2:15" x14ac:dyDescent="0.2">
      <c r="B96" s="196"/>
      <c r="O96" s="199"/>
    </row>
    <row r="97" spans="2:15" x14ac:dyDescent="0.2">
      <c r="B97" s="196"/>
      <c r="O97" s="199"/>
    </row>
    <row r="98" spans="2:15" x14ac:dyDescent="0.2">
      <c r="B98" s="196"/>
      <c r="O98" s="199"/>
    </row>
    <row r="99" spans="2:15" x14ac:dyDescent="0.2">
      <c r="B99" s="196"/>
      <c r="O99" s="199"/>
    </row>
    <row r="100" spans="2:15" x14ac:dyDescent="0.2">
      <c r="B100" s="196"/>
      <c r="O100" s="199"/>
    </row>
    <row r="101" spans="2:15" x14ac:dyDescent="0.2">
      <c r="B101" s="196"/>
      <c r="O101" s="199"/>
    </row>
    <row r="102" spans="2:15" x14ac:dyDescent="0.2">
      <c r="B102" s="196"/>
      <c r="O102" s="199"/>
    </row>
    <row r="103" spans="2:15" x14ac:dyDescent="0.2">
      <c r="B103" s="196"/>
      <c r="O103" s="199"/>
    </row>
    <row r="104" spans="2:15" x14ac:dyDescent="0.2">
      <c r="B104" s="196"/>
      <c r="O104" s="199"/>
    </row>
    <row r="105" spans="2:15" x14ac:dyDescent="0.2">
      <c r="B105" s="196"/>
      <c r="O105" s="199"/>
    </row>
    <row r="106" spans="2:15" x14ac:dyDescent="0.2">
      <c r="B106" s="196"/>
      <c r="O106" s="199"/>
    </row>
    <row r="107" spans="2:15" x14ac:dyDescent="0.2">
      <c r="B107" s="196"/>
      <c r="O107" s="199"/>
    </row>
    <row r="108" spans="2:15" x14ac:dyDescent="0.2">
      <c r="B108" s="196"/>
      <c r="O108" s="199"/>
    </row>
    <row r="109" spans="2:15" x14ac:dyDescent="0.2">
      <c r="B109" s="196"/>
      <c r="O109" s="199"/>
    </row>
    <row r="110" spans="2:15" x14ac:dyDescent="0.2">
      <c r="B110" s="196"/>
      <c r="O110" s="199"/>
    </row>
    <row r="111" spans="2:15" x14ac:dyDescent="0.2">
      <c r="B111" s="196"/>
      <c r="O111" s="199"/>
    </row>
    <row r="112" spans="2:15" x14ac:dyDescent="0.2">
      <c r="B112" s="196"/>
      <c r="O112" s="199"/>
    </row>
    <row r="113" spans="2:15" x14ac:dyDescent="0.2">
      <c r="B113" s="196"/>
      <c r="O113" s="199"/>
    </row>
    <row r="114" spans="2:15" x14ac:dyDescent="0.2">
      <c r="B114" s="196"/>
      <c r="O114" s="199"/>
    </row>
    <row r="115" spans="2:15" x14ac:dyDescent="0.2">
      <c r="B115" s="196"/>
      <c r="O115" s="199"/>
    </row>
    <row r="116" spans="2:15" x14ac:dyDescent="0.2">
      <c r="B116" s="196"/>
      <c r="O116" s="199"/>
    </row>
    <row r="117" spans="2:15" x14ac:dyDescent="0.2">
      <c r="B117" s="196"/>
      <c r="O117" s="199"/>
    </row>
    <row r="118" spans="2:15" x14ac:dyDescent="0.2">
      <c r="B118" s="196"/>
      <c r="O118" s="199"/>
    </row>
    <row r="119" spans="2:15" x14ac:dyDescent="0.2">
      <c r="B119" s="196"/>
      <c r="O119" s="199"/>
    </row>
    <row r="120" spans="2:15" x14ac:dyDescent="0.2">
      <c r="B120" s="196"/>
      <c r="O120" s="199"/>
    </row>
    <row r="121" spans="2:15" x14ac:dyDescent="0.2">
      <c r="B121" s="196"/>
      <c r="O121" s="199"/>
    </row>
    <row r="122" spans="2:15" x14ac:dyDescent="0.2">
      <c r="B122" s="196"/>
      <c r="O122" s="199"/>
    </row>
    <row r="123" spans="2:15" x14ac:dyDescent="0.2">
      <c r="B123" s="196"/>
      <c r="O123" s="199"/>
    </row>
    <row r="124" spans="2:15" x14ac:dyDescent="0.2">
      <c r="B124" s="196"/>
      <c r="O124" s="199"/>
    </row>
    <row r="125" spans="2:15" x14ac:dyDescent="0.2">
      <c r="B125" s="196"/>
      <c r="O125" s="199"/>
    </row>
    <row r="126" spans="2:15" x14ac:dyDescent="0.2">
      <c r="B126" s="196"/>
      <c r="O126" s="199"/>
    </row>
    <row r="127" spans="2:15" x14ac:dyDescent="0.2">
      <c r="B127" s="196"/>
      <c r="O127" s="199"/>
    </row>
    <row r="128" spans="2:15" x14ac:dyDescent="0.2">
      <c r="B128" s="196"/>
      <c r="O128" s="199"/>
    </row>
    <row r="129" spans="2:15" x14ac:dyDescent="0.2">
      <c r="B129" s="196"/>
      <c r="O129" s="199"/>
    </row>
    <row r="130" spans="2:15" x14ac:dyDescent="0.2">
      <c r="B130" s="196"/>
      <c r="O130" s="199"/>
    </row>
    <row r="131" spans="2:15" x14ac:dyDescent="0.2">
      <c r="B131" s="196"/>
      <c r="O131" s="199"/>
    </row>
    <row r="132" spans="2:15" x14ac:dyDescent="0.2">
      <c r="B132" s="196"/>
      <c r="O132" s="199"/>
    </row>
    <row r="133" spans="2:15" x14ac:dyDescent="0.2">
      <c r="B133" s="196"/>
      <c r="O133" s="199"/>
    </row>
    <row r="134" spans="2:15" x14ac:dyDescent="0.2">
      <c r="B134" s="196"/>
      <c r="O134" s="199"/>
    </row>
    <row r="135" spans="2:15" x14ac:dyDescent="0.2">
      <c r="B135" s="196"/>
      <c r="O135" s="199"/>
    </row>
    <row r="136" spans="2:15" x14ac:dyDescent="0.2">
      <c r="B136" s="196"/>
      <c r="O136" s="199"/>
    </row>
    <row r="137" spans="2:15" x14ac:dyDescent="0.2">
      <c r="B137" s="196"/>
      <c r="O137" s="199"/>
    </row>
    <row r="138" spans="2:15" x14ac:dyDescent="0.2">
      <c r="B138" s="196"/>
      <c r="O138" s="199"/>
    </row>
    <row r="139" spans="2:15" x14ac:dyDescent="0.2">
      <c r="B139" s="196"/>
      <c r="O139" s="199"/>
    </row>
    <row r="140" spans="2:15" x14ac:dyDescent="0.2">
      <c r="B140" s="196"/>
      <c r="O140" s="199"/>
    </row>
    <row r="141" spans="2:15" x14ac:dyDescent="0.2">
      <c r="B141" s="196"/>
      <c r="O141" s="199"/>
    </row>
    <row r="142" spans="2:15" x14ac:dyDescent="0.2">
      <c r="B142" s="196"/>
      <c r="O142" s="199"/>
    </row>
    <row r="143" spans="2:15" x14ac:dyDescent="0.2">
      <c r="B143" s="196"/>
      <c r="O143" s="199"/>
    </row>
    <row r="144" spans="2:15" x14ac:dyDescent="0.2">
      <c r="B144" s="196"/>
      <c r="O144" s="199"/>
    </row>
    <row r="145" spans="1:30" x14ac:dyDescent="0.2">
      <c r="B145" s="196"/>
      <c r="O145" s="199"/>
    </row>
    <row r="146" spans="1:30" x14ac:dyDescent="0.2">
      <c r="A146" s="3" t="s">
        <v>138</v>
      </c>
      <c r="B146" s="196"/>
      <c r="O146" s="199"/>
    </row>
    <row r="147" spans="1:30" x14ac:dyDescent="0.2">
      <c r="B147" s="196"/>
      <c r="C147" s="3" t="s">
        <v>43</v>
      </c>
      <c r="D147" s="3"/>
      <c r="E147" s="28"/>
      <c r="F147" s="3" t="s">
        <v>44</v>
      </c>
      <c r="G147" s="3"/>
      <c r="H147" s="28"/>
      <c r="I147" s="3" t="s">
        <v>45</v>
      </c>
      <c r="J147" s="3"/>
      <c r="K147" s="28"/>
      <c r="L147" s="3" t="s">
        <v>46</v>
      </c>
      <c r="M147" s="3"/>
      <c r="N147" s="28"/>
      <c r="O147" s="199"/>
      <c r="P147" s="3" t="s">
        <v>47</v>
      </c>
      <c r="Q147" s="3"/>
      <c r="R147" s="28"/>
      <c r="S147" s="3" t="s">
        <v>128</v>
      </c>
      <c r="T147" s="3"/>
      <c r="U147" s="28"/>
      <c r="V147" s="122" t="s">
        <v>129</v>
      </c>
      <c r="W147" s="122"/>
      <c r="X147" s="28"/>
      <c r="Y147" s="3" t="s">
        <v>130</v>
      </c>
      <c r="Z147" s="3"/>
      <c r="AA147" s="28"/>
      <c r="AD147" s="3" t="s">
        <v>131</v>
      </c>
    </row>
    <row r="148" spans="1:30" x14ac:dyDescent="0.2">
      <c r="B148" s="196" t="s">
        <v>59</v>
      </c>
      <c r="C148" s="3" t="s">
        <v>48</v>
      </c>
      <c r="D148" s="3" t="s">
        <v>49</v>
      </c>
      <c r="E148" s="28" t="s">
        <v>50</v>
      </c>
      <c r="F148" s="3" t="s">
        <v>48</v>
      </c>
      <c r="G148" s="3" t="s">
        <v>49</v>
      </c>
      <c r="H148" s="28" t="s">
        <v>50</v>
      </c>
      <c r="I148" s="3" t="s">
        <v>48</v>
      </c>
      <c r="J148" s="3" t="s">
        <v>49</v>
      </c>
      <c r="K148" s="28" t="s">
        <v>50</v>
      </c>
      <c r="L148" s="3" t="s">
        <v>48</v>
      </c>
      <c r="M148" s="3" t="s">
        <v>49</v>
      </c>
      <c r="N148" s="28" t="s">
        <v>50</v>
      </c>
      <c r="O148" s="199"/>
      <c r="P148" s="3" t="s">
        <v>48</v>
      </c>
      <c r="Q148" s="3" t="s">
        <v>49</v>
      </c>
      <c r="R148" s="28" t="s">
        <v>50</v>
      </c>
      <c r="S148" s="3" t="s">
        <v>48</v>
      </c>
      <c r="T148" s="3" t="s">
        <v>49</v>
      </c>
      <c r="U148" s="28" t="s">
        <v>50</v>
      </c>
      <c r="V148" s="122" t="s">
        <v>48</v>
      </c>
      <c r="W148" s="122" t="s">
        <v>49</v>
      </c>
      <c r="X148" s="28" t="s">
        <v>50</v>
      </c>
      <c r="Y148" s="3" t="s">
        <v>48</v>
      </c>
      <c r="Z148" s="3" t="s">
        <v>49</v>
      </c>
      <c r="AA148" s="28" t="s">
        <v>50</v>
      </c>
      <c r="AB148" s="180" t="s">
        <v>51</v>
      </c>
    </row>
    <row r="149" spans="1:30" x14ac:dyDescent="0.2">
      <c r="B149" s="196"/>
      <c r="O149" s="199"/>
    </row>
    <row r="150" spans="1:30" x14ac:dyDescent="0.2">
      <c r="A150" s="183" t="s">
        <v>9</v>
      </c>
      <c r="B150" s="196" t="s">
        <v>7</v>
      </c>
      <c r="C150" s="86">
        <v>27</v>
      </c>
      <c r="D150" s="86">
        <v>43</v>
      </c>
      <c r="E150" s="87">
        <f t="shared" ref="E150:E199" si="18">C150/D150</f>
        <v>0.62790697674418605</v>
      </c>
      <c r="F150" s="86">
        <v>24</v>
      </c>
      <c r="G150" s="86">
        <v>37</v>
      </c>
      <c r="H150" s="88">
        <f t="shared" ref="H150:H199" si="19">F150/G150</f>
        <v>0.64864864864864868</v>
      </c>
      <c r="I150" s="86">
        <v>29</v>
      </c>
      <c r="J150" s="86">
        <v>31</v>
      </c>
      <c r="K150" s="87">
        <f t="shared" ref="K150:K199" si="20">I150/J150</f>
        <v>0.93548387096774188</v>
      </c>
      <c r="L150" s="86">
        <v>25</v>
      </c>
      <c r="M150" s="86">
        <v>29</v>
      </c>
      <c r="N150" s="87">
        <f t="shared" ref="N150:N199" si="21">L150/M150</f>
        <v>0.86206896551724133</v>
      </c>
      <c r="O150" s="199"/>
      <c r="P150" s="86"/>
      <c r="Q150" s="86"/>
      <c r="R150" s="87" t="e">
        <f t="shared" ref="R150:R199" si="22">P150/Q150</f>
        <v>#DIV/0!</v>
      </c>
      <c r="S150" s="86"/>
      <c r="T150" s="86"/>
      <c r="U150" s="87" t="e">
        <f t="shared" ref="U150:U199" si="23">S150/T150</f>
        <v>#DIV/0!</v>
      </c>
      <c r="V150" s="89"/>
      <c r="W150" s="89"/>
      <c r="X150" s="87" t="e">
        <f t="shared" ref="X150:X199" si="24">V150/W150</f>
        <v>#DIV/0!</v>
      </c>
      <c r="Y150" s="86"/>
      <c r="Z150" s="86"/>
      <c r="AA150" s="87" t="e">
        <f t="shared" ref="AA150:AA199" si="25">Y150/Z150</f>
        <v>#DIV/0!</v>
      </c>
      <c r="AB150" s="184">
        <f t="shared" ref="AB150:AB181" si="26">SUM(C150, F150, I150, L150, P150, S150, V150, Y150)/SUM(D150, G150, J150, M150, Q150, T150,W150, Z150)</f>
        <v>0.75</v>
      </c>
    </row>
    <row r="151" spans="1:30" x14ac:dyDescent="0.2">
      <c r="A151" s="183" t="s">
        <v>54</v>
      </c>
      <c r="B151" s="196" t="s">
        <v>7</v>
      </c>
      <c r="C151" s="86">
        <v>22</v>
      </c>
      <c r="D151" s="86">
        <v>20</v>
      </c>
      <c r="E151" s="87">
        <f t="shared" si="18"/>
        <v>1.1000000000000001</v>
      </c>
      <c r="F151" s="86">
        <v>28</v>
      </c>
      <c r="G151" s="86">
        <v>39</v>
      </c>
      <c r="H151" s="88">
        <f t="shared" si="19"/>
        <v>0.71794871794871795</v>
      </c>
      <c r="I151" s="86">
        <v>29</v>
      </c>
      <c r="J151" s="86">
        <v>18</v>
      </c>
      <c r="K151" s="87">
        <f t="shared" si="20"/>
        <v>1.6111111111111112</v>
      </c>
      <c r="L151" s="86">
        <v>18</v>
      </c>
      <c r="M151" s="86">
        <v>19</v>
      </c>
      <c r="N151" s="87">
        <f t="shared" si="21"/>
        <v>0.94736842105263153</v>
      </c>
      <c r="O151" s="199"/>
      <c r="P151" s="86"/>
      <c r="Q151" s="86"/>
      <c r="R151" s="87" t="e">
        <f>P151/Q151</f>
        <v>#DIV/0!</v>
      </c>
      <c r="S151" s="86"/>
      <c r="T151" s="86"/>
      <c r="U151" s="87" t="e">
        <f t="shared" si="23"/>
        <v>#DIV/0!</v>
      </c>
      <c r="V151" s="89"/>
      <c r="W151" s="89"/>
      <c r="X151" s="87" t="e">
        <f t="shared" si="24"/>
        <v>#DIV/0!</v>
      </c>
      <c r="Y151" s="86"/>
      <c r="Z151" s="86"/>
      <c r="AA151" s="87" t="e">
        <f t="shared" si="25"/>
        <v>#DIV/0!</v>
      </c>
      <c r="AB151" s="184">
        <f t="shared" si="26"/>
        <v>1.0104166666666667</v>
      </c>
    </row>
    <row r="152" spans="1:30" x14ac:dyDescent="0.2">
      <c r="A152" s="183" t="s">
        <v>11</v>
      </c>
      <c r="B152" s="196" t="s">
        <v>8</v>
      </c>
      <c r="C152" s="86">
        <v>32</v>
      </c>
      <c r="D152" s="86">
        <v>35</v>
      </c>
      <c r="E152" s="87">
        <f t="shared" si="18"/>
        <v>0.91428571428571426</v>
      </c>
      <c r="F152" s="86">
        <v>48</v>
      </c>
      <c r="G152" s="86">
        <v>35</v>
      </c>
      <c r="H152" s="88">
        <f t="shared" si="19"/>
        <v>1.3714285714285714</v>
      </c>
      <c r="I152" s="86">
        <v>40</v>
      </c>
      <c r="J152" s="86">
        <v>41</v>
      </c>
      <c r="K152" s="87">
        <f t="shared" si="20"/>
        <v>0.97560975609756095</v>
      </c>
      <c r="L152" s="86"/>
      <c r="M152" s="86"/>
      <c r="N152" s="87" t="e">
        <f t="shared" si="21"/>
        <v>#DIV/0!</v>
      </c>
      <c r="O152" s="199"/>
      <c r="P152" s="86"/>
      <c r="Q152" s="86"/>
      <c r="R152" s="87" t="e">
        <f t="shared" si="22"/>
        <v>#DIV/0!</v>
      </c>
      <c r="S152" s="86"/>
      <c r="T152" s="86"/>
      <c r="U152" s="87" t="e">
        <f t="shared" si="23"/>
        <v>#DIV/0!</v>
      </c>
      <c r="V152" s="89"/>
      <c r="W152" s="89"/>
      <c r="X152" s="87" t="e">
        <f t="shared" si="24"/>
        <v>#DIV/0!</v>
      </c>
      <c r="Y152" s="86"/>
      <c r="Z152" s="86"/>
      <c r="AA152" s="87" t="e">
        <f t="shared" si="25"/>
        <v>#DIV/0!</v>
      </c>
      <c r="AB152" s="184">
        <f t="shared" si="26"/>
        <v>1.0810810810810811</v>
      </c>
    </row>
    <row r="153" spans="1:30" x14ac:dyDescent="0.2">
      <c r="A153" s="183" t="s">
        <v>12</v>
      </c>
      <c r="B153" s="196" t="s">
        <v>7</v>
      </c>
      <c r="C153" s="86">
        <v>25</v>
      </c>
      <c r="D153" s="86">
        <v>25</v>
      </c>
      <c r="E153" s="87">
        <f t="shared" si="18"/>
        <v>1</v>
      </c>
      <c r="F153" s="86">
        <v>29</v>
      </c>
      <c r="G153" s="86">
        <v>49</v>
      </c>
      <c r="H153" s="88">
        <f t="shared" si="19"/>
        <v>0.59183673469387754</v>
      </c>
      <c r="I153" s="86">
        <v>26</v>
      </c>
      <c r="J153" s="86">
        <v>30</v>
      </c>
      <c r="K153" s="87">
        <f t="shared" si="20"/>
        <v>0.8666666666666667</v>
      </c>
      <c r="L153" s="86"/>
      <c r="M153" s="86"/>
      <c r="N153" s="87" t="e">
        <f t="shared" si="21"/>
        <v>#DIV/0!</v>
      </c>
      <c r="O153" s="199"/>
      <c r="P153" s="86"/>
      <c r="Q153" s="86"/>
      <c r="R153" s="87" t="e">
        <f t="shared" si="22"/>
        <v>#DIV/0!</v>
      </c>
      <c r="S153" s="86"/>
      <c r="T153" s="86"/>
      <c r="U153" s="87" t="e">
        <f t="shared" si="23"/>
        <v>#DIV/0!</v>
      </c>
      <c r="V153" s="89"/>
      <c r="W153" s="89"/>
      <c r="X153" s="87" t="e">
        <f t="shared" si="24"/>
        <v>#DIV/0!</v>
      </c>
      <c r="Y153" s="86"/>
      <c r="Z153" s="86"/>
      <c r="AA153" s="87" t="e">
        <f t="shared" si="25"/>
        <v>#DIV/0!</v>
      </c>
      <c r="AB153" s="184">
        <f t="shared" si="26"/>
        <v>0.76923076923076927</v>
      </c>
    </row>
    <row r="154" spans="1:30" x14ac:dyDescent="0.2">
      <c r="A154" s="183" t="s">
        <v>28</v>
      </c>
      <c r="B154" s="196" t="s">
        <v>8</v>
      </c>
      <c r="C154" s="86">
        <v>35</v>
      </c>
      <c r="D154" s="86">
        <v>25</v>
      </c>
      <c r="E154" s="87">
        <f t="shared" si="18"/>
        <v>1.4</v>
      </c>
      <c r="F154" s="86"/>
      <c r="G154" s="86"/>
      <c r="H154" s="88" t="e">
        <f t="shared" si="19"/>
        <v>#DIV/0!</v>
      </c>
      <c r="I154" s="86">
        <v>35</v>
      </c>
      <c r="J154" s="86">
        <v>30</v>
      </c>
      <c r="K154" s="87">
        <f t="shared" si="20"/>
        <v>1.1666666666666667</v>
      </c>
      <c r="L154" s="86">
        <v>35</v>
      </c>
      <c r="M154" s="86">
        <v>26</v>
      </c>
      <c r="N154" s="87">
        <f t="shared" si="21"/>
        <v>1.3461538461538463</v>
      </c>
      <c r="O154" s="199"/>
      <c r="P154" s="86">
        <v>31</v>
      </c>
      <c r="Q154" s="86">
        <v>25</v>
      </c>
      <c r="R154" s="87">
        <f t="shared" si="22"/>
        <v>1.24</v>
      </c>
      <c r="S154" s="86"/>
      <c r="T154" s="86"/>
      <c r="U154" s="87" t="e">
        <f t="shared" si="23"/>
        <v>#DIV/0!</v>
      </c>
      <c r="V154" s="89"/>
      <c r="W154" s="89"/>
      <c r="X154" s="87" t="e">
        <f t="shared" si="24"/>
        <v>#DIV/0!</v>
      </c>
      <c r="Y154" s="86"/>
      <c r="Z154" s="86"/>
      <c r="AA154" s="87" t="e">
        <f t="shared" si="25"/>
        <v>#DIV/0!</v>
      </c>
      <c r="AB154" s="184">
        <f t="shared" si="26"/>
        <v>1.2830188679245282</v>
      </c>
    </row>
    <row r="155" spans="1:30" x14ac:dyDescent="0.2">
      <c r="A155" s="183" t="s">
        <v>27</v>
      </c>
      <c r="B155" s="196" t="s">
        <v>7</v>
      </c>
      <c r="C155" s="86">
        <v>26</v>
      </c>
      <c r="D155" s="86">
        <v>24</v>
      </c>
      <c r="E155" s="87">
        <f t="shared" si="18"/>
        <v>1.0833333333333333</v>
      </c>
      <c r="F155" s="86"/>
      <c r="G155" s="86"/>
      <c r="H155" s="88" t="e">
        <f t="shared" si="19"/>
        <v>#DIV/0!</v>
      </c>
      <c r="I155" s="86">
        <v>29</v>
      </c>
      <c r="J155" s="86">
        <v>17</v>
      </c>
      <c r="K155" s="87">
        <f t="shared" si="20"/>
        <v>1.7058823529411764</v>
      </c>
      <c r="L155" s="86">
        <v>29</v>
      </c>
      <c r="M155" s="86">
        <v>19</v>
      </c>
      <c r="N155" s="87">
        <f t="shared" si="21"/>
        <v>1.5263157894736843</v>
      </c>
      <c r="O155" s="199"/>
      <c r="P155" s="86">
        <v>29</v>
      </c>
      <c r="Q155" s="86">
        <v>39</v>
      </c>
      <c r="R155" s="87">
        <f t="shared" si="22"/>
        <v>0.74358974358974361</v>
      </c>
      <c r="S155" s="86">
        <v>28</v>
      </c>
      <c r="T155" s="86">
        <v>29</v>
      </c>
      <c r="U155" s="87">
        <f t="shared" si="23"/>
        <v>0.96551724137931039</v>
      </c>
      <c r="V155" s="89"/>
      <c r="W155" s="89"/>
      <c r="X155" s="87" t="e">
        <f t="shared" si="24"/>
        <v>#DIV/0!</v>
      </c>
      <c r="Y155" s="86"/>
      <c r="Z155" s="86"/>
      <c r="AA155" s="87" t="e">
        <f t="shared" si="25"/>
        <v>#DIV/0!</v>
      </c>
      <c r="AB155" s="184">
        <f t="shared" si="26"/>
        <v>1.1015625</v>
      </c>
    </row>
    <row r="156" spans="1:30" x14ac:dyDescent="0.2">
      <c r="A156" s="182" t="s">
        <v>108</v>
      </c>
      <c r="B156" s="196" t="s">
        <v>7</v>
      </c>
      <c r="C156" s="86">
        <v>29</v>
      </c>
      <c r="D156" s="86">
        <v>22</v>
      </c>
      <c r="E156" s="87">
        <f>C156/D156</f>
        <v>1.3181818181818181</v>
      </c>
      <c r="F156" s="86"/>
      <c r="G156" s="86"/>
      <c r="H156" s="88" t="e">
        <f>F156/G156</f>
        <v>#DIV/0!</v>
      </c>
      <c r="I156" s="86">
        <v>29</v>
      </c>
      <c r="J156" s="86">
        <v>15</v>
      </c>
      <c r="K156" s="87">
        <f>I156/J156</f>
        <v>1.9333333333333333</v>
      </c>
      <c r="L156" s="86">
        <v>26</v>
      </c>
      <c r="M156" s="86">
        <v>25</v>
      </c>
      <c r="N156" s="87">
        <f>L156/M156</f>
        <v>1.04</v>
      </c>
      <c r="O156" s="199"/>
      <c r="P156" s="86">
        <v>29</v>
      </c>
      <c r="Q156" s="86">
        <v>14</v>
      </c>
      <c r="R156" s="87">
        <f>P156/Q156</f>
        <v>2.0714285714285716</v>
      </c>
      <c r="S156" s="86">
        <v>29</v>
      </c>
      <c r="T156" s="86">
        <v>20</v>
      </c>
      <c r="U156" s="87">
        <f>S156/T156</f>
        <v>1.45</v>
      </c>
      <c r="V156" s="89">
        <v>45</v>
      </c>
      <c r="W156" s="89">
        <v>53</v>
      </c>
      <c r="X156" s="87">
        <f>V156/W156</f>
        <v>0.84905660377358494</v>
      </c>
      <c r="Y156" s="86"/>
      <c r="Z156" s="86"/>
      <c r="AA156" s="87" t="e">
        <f>Y156/Z156</f>
        <v>#DIV/0!</v>
      </c>
      <c r="AB156" s="184">
        <f t="shared" si="26"/>
        <v>1.2550335570469799</v>
      </c>
    </row>
    <row r="157" spans="1:30" x14ac:dyDescent="0.2">
      <c r="A157" s="183" t="s">
        <v>92</v>
      </c>
      <c r="B157" s="196" t="s">
        <v>7</v>
      </c>
      <c r="C157" s="86">
        <v>29</v>
      </c>
      <c r="D157" s="86">
        <v>20</v>
      </c>
      <c r="E157" s="87">
        <f t="shared" si="18"/>
        <v>1.45</v>
      </c>
      <c r="F157" s="86"/>
      <c r="G157" s="86"/>
      <c r="H157" s="88" t="e">
        <f t="shared" si="19"/>
        <v>#DIV/0!</v>
      </c>
      <c r="I157" s="86">
        <v>29</v>
      </c>
      <c r="J157" s="86">
        <v>35</v>
      </c>
      <c r="K157" s="87">
        <f t="shared" si="20"/>
        <v>0.82857142857142863</v>
      </c>
      <c r="L157" s="86">
        <v>29</v>
      </c>
      <c r="M157" s="86">
        <v>29</v>
      </c>
      <c r="N157" s="87">
        <f t="shared" si="21"/>
        <v>1</v>
      </c>
      <c r="O157" s="199"/>
      <c r="P157" s="86">
        <v>29</v>
      </c>
      <c r="Q157" s="86">
        <v>30</v>
      </c>
      <c r="R157" s="87">
        <f t="shared" si="22"/>
        <v>0.96666666666666667</v>
      </c>
      <c r="S157" s="86">
        <v>29</v>
      </c>
      <c r="T157" s="86">
        <v>25</v>
      </c>
      <c r="U157" s="87">
        <f t="shared" si="23"/>
        <v>1.1599999999999999</v>
      </c>
      <c r="V157" s="89">
        <v>26</v>
      </c>
      <c r="W157" s="89">
        <v>28</v>
      </c>
      <c r="X157" s="87">
        <f t="shared" si="24"/>
        <v>0.9285714285714286</v>
      </c>
      <c r="Y157" s="86"/>
      <c r="Z157" s="86"/>
      <c r="AA157" s="87" t="e">
        <f t="shared" si="25"/>
        <v>#DIV/0!</v>
      </c>
      <c r="AB157" s="184">
        <f t="shared" si="26"/>
        <v>1.0239520958083832</v>
      </c>
    </row>
    <row r="158" spans="1:30" x14ac:dyDescent="0.2">
      <c r="A158" s="182" t="s">
        <v>124</v>
      </c>
      <c r="B158" s="196" t="s">
        <v>6</v>
      </c>
      <c r="C158" s="86">
        <v>24</v>
      </c>
      <c r="D158" s="86">
        <v>43</v>
      </c>
      <c r="E158" s="87">
        <f>C158/D158</f>
        <v>0.55813953488372092</v>
      </c>
      <c r="F158" s="86"/>
      <c r="G158" s="86"/>
      <c r="H158" s="88" t="e">
        <f>F158/G158</f>
        <v>#DIV/0!</v>
      </c>
      <c r="I158" s="86">
        <v>24</v>
      </c>
      <c r="J158" s="86">
        <v>20</v>
      </c>
      <c r="K158" s="87">
        <f>I158/J158</f>
        <v>1.2</v>
      </c>
      <c r="L158" s="86">
        <v>24</v>
      </c>
      <c r="M158" s="86">
        <v>28</v>
      </c>
      <c r="N158" s="87">
        <f>L158/M158</f>
        <v>0.8571428571428571</v>
      </c>
      <c r="O158" s="199"/>
      <c r="P158" s="86">
        <v>24</v>
      </c>
      <c r="Q158" s="86">
        <v>26</v>
      </c>
      <c r="R158" s="87">
        <f>P158/Q158</f>
        <v>0.92307692307692313</v>
      </c>
      <c r="S158" s="86">
        <v>24</v>
      </c>
      <c r="T158" s="86">
        <v>36</v>
      </c>
      <c r="U158" s="87">
        <f>S158/T158</f>
        <v>0.66666666666666663</v>
      </c>
      <c r="V158" s="89">
        <v>29</v>
      </c>
      <c r="W158" s="89">
        <v>53</v>
      </c>
      <c r="X158" s="87">
        <f>V158/W158</f>
        <v>0.54716981132075471</v>
      </c>
      <c r="Y158" s="86">
        <v>16</v>
      </c>
      <c r="Z158" s="86">
        <v>29</v>
      </c>
      <c r="AA158" s="87">
        <f>Y158/Z158</f>
        <v>0.55172413793103448</v>
      </c>
      <c r="AB158" s="184">
        <f t="shared" si="26"/>
        <v>0.7021276595744681</v>
      </c>
    </row>
    <row r="159" spans="1:30" x14ac:dyDescent="0.2">
      <c r="A159" s="182" t="s">
        <v>122</v>
      </c>
      <c r="B159" s="196" t="s">
        <v>6</v>
      </c>
      <c r="C159" s="86"/>
      <c r="D159" s="86"/>
      <c r="E159" s="87" t="e">
        <f>C159/D159</f>
        <v>#DIV/0!</v>
      </c>
      <c r="F159" s="86"/>
      <c r="G159" s="86"/>
      <c r="H159" s="88" t="e">
        <f>F159/G159</f>
        <v>#DIV/0!</v>
      </c>
      <c r="I159" s="86">
        <v>24</v>
      </c>
      <c r="J159" s="86">
        <v>34</v>
      </c>
      <c r="K159" s="87">
        <f>I159/J159</f>
        <v>0.70588235294117652</v>
      </c>
      <c r="L159" s="86">
        <v>24</v>
      </c>
      <c r="M159" s="86">
        <v>47</v>
      </c>
      <c r="N159" s="87">
        <f>L159/M159</f>
        <v>0.51063829787234039</v>
      </c>
      <c r="O159" s="199"/>
      <c r="P159" s="86">
        <v>23</v>
      </c>
      <c r="Q159" s="86">
        <v>39</v>
      </c>
      <c r="R159" s="87">
        <f>P159/Q159</f>
        <v>0.58974358974358976</v>
      </c>
      <c r="S159" s="86"/>
      <c r="T159" s="86"/>
      <c r="U159" s="87" t="e">
        <f>S159/T159</f>
        <v>#DIV/0!</v>
      </c>
      <c r="V159" s="89"/>
      <c r="W159" s="89"/>
      <c r="X159" s="87" t="e">
        <f>V159/W159</f>
        <v>#DIV/0!</v>
      </c>
      <c r="Y159" s="86"/>
      <c r="Z159" s="86"/>
      <c r="AA159" s="87" t="e">
        <f>Y159/Z159</f>
        <v>#DIV/0!</v>
      </c>
      <c r="AB159" s="184">
        <f t="shared" si="26"/>
        <v>0.59166666666666667</v>
      </c>
    </row>
    <row r="160" spans="1:30" x14ac:dyDescent="0.2">
      <c r="A160" s="183" t="s">
        <v>55</v>
      </c>
      <c r="B160" s="196" t="s">
        <v>60</v>
      </c>
      <c r="C160" s="86">
        <v>171</v>
      </c>
      <c r="D160" s="86">
        <v>15</v>
      </c>
      <c r="E160" s="87">
        <f t="shared" si="18"/>
        <v>11.4</v>
      </c>
      <c r="F160" s="86"/>
      <c r="G160" s="86"/>
      <c r="H160" s="88" t="e">
        <f t="shared" si="19"/>
        <v>#DIV/0!</v>
      </c>
      <c r="I160" s="86">
        <v>200</v>
      </c>
      <c r="J160" s="86">
        <v>41</v>
      </c>
      <c r="K160" s="87">
        <f t="shared" si="20"/>
        <v>4.8780487804878048</v>
      </c>
      <c r="L160" s="86">
        <v>196</v>
      </c>
      <c r="M160" s="86">
        <v>46</v>
      </c>
      <c r="N160" s="87">
        <f t="shared" si="21"/>
        <v>4.2608695652173916</v>
      </c>
      <c r="O160" s="199"/>
      <c r="P160" s="86"/>
      <c r="Q160" s="86"/>
      <c r="R160" s="87" t="e">
        <f t="shared" si="22"/>
        <v>#DIV/0!</v>
      </c>
      <c r="S160" s="86"/>
      <c r="T160" s="86"/>
      <c r="U160" s="87" t="e">
        <f t="shared" si="23"/>
        <v>#DIV/0!</v>
      </c>
      <c r="V160" s="89"/>
      <c r="W160" s="89"/>
      <c r="X160" s="87" t="e">
        <f t="shared" si="24"/>
        <v>#DIV/0!</v>
      </c>
      <c r="Y160" s="86"/>
      <c r="Z160" s="86"/>
      <c r="AA160" s="87" t="e">
        <f t="shared" si="25"/>
        <v>#DIV/0!</v>
      </c>
      <c r="AB160" s="184">
        <f t="shared" si="26"/>
        <v>5.5588235294117645</v>
      </c>
    </row>
    <row r="161" spans="1:28" x14ac:dyDescent="0.2">
      <c r="A161" s="182" t="s">
        <v>110</v>
      </c>
      <c r="B161" s="196" t="s">
        <v>4</v>
      </c>
      <c r="C161" s="86">
        <v>16</v>
      </c>
      <c r="D161" s="86">
        <v>28</v>
      </c>
      <c r="E161" s="87">
        <f>C161/D161</f>
        <v>0.5714285714285714</v>
      </c>
      <c r="F161" s="86"/>
      <c r="G161" s="86"/>
      <c r="H161" s="88" t="e">
        <f>F161/G161</f>
        <v>#DIV/0!</v>
      </c>
      <c r="I161" s="86">
        <v>7</v>
      </c>
      <c r="J161" s="86">
        <v>17</v>
      </c>
      <c r="K161" s="87">
        <f>I161/J161</f>
        <v>0.41176470588235292</v>
      </c>
      <c r="L161" s="86"/>
      <c r="M161" s="86"/>
      <c r="N161" s="87" t="e">
        <f>L161/M161</f>
        <v>#DIV/0!</v>
      </c>
      <c r="O161" s="199"/>
      <c r="P161" s="86"/>
      <c r="Q161" s="86"/>
      <c r="R161" s="87" t="e">
        <f>P161/Q161</f>
        <v>#DIV/0!</v>
      </c>
      <c r="S161" s="86"/>
      <c r="T161" s="86"/>
      <c r="U161" s="87" t="e">
        <f>S161/T161</f>
        <v>#DIV/0!</v>
      </c>
      <c r="V161" s="89"/>
      <c r="W161" s="89"/>
      <c r="X161" s="87" t="e">
        <f>V161/W161</f>
        <v>#DIV/0!</v>
      </c>
      <c r="Y161" s="86"/>
      <c r="Z161" s="86"/>
      <c r="AA161" s="87" t="e">
        <f>Y161/Z161</f>
        <v>#DIV/0!</v>
      </c>
      <c r="AB161" s="184">
        <f t="shared" si="26"/>
        <v>0.51111111111111107</v>
      </c>
    </row>
    <row r="162" spans="1:28" x14ac:dyDescent="0.2">
      <c r="A162" s="183" t="s">
        <v>25</v>
      </c>
      <c r="B162" s="196" t="s">
        <v>8</v>
      </c>
      <c r="C162" s="86">
        <v>35</v>
      </c>
      <c r="D162" s="86">
        <v>24</v>
      </c>
      <c r="E162" s="87">
        <f t="shared" si="18"/>
        <v>1.4583333333333333</v>
      </c>
      <c r="F162" s="86"/>
      <c r="G162" s="86"/>
      <c r="H162" s="88" t="e">
        <f t="shared" si="19"/>
        <v>#DIV/0!</v>
      </c>
      <c r="I162" s="86">
        <v>29</v>
      </c>
      <c r="J162" s="86">
        <v>15</v>
      </c>
      <c r="K162" s="87">
        <f t="shared" si="20"/>
        <v>1.9333333333333333</v>
      </c>
      <c r="L162" s="86"/>
      <c r="M162" s="86"/>
      <c r="N162" s="87" t="e">
        <f t="shared" si="21"/>
        <v>#DIV/0!</v>
      </c>
      <c r="O162" s="199"/>
      <c r="P162" s="86"/>
      <c r="Q162" s="86"/>
      <c r="R162" s="87" t="e">
        <f t="shared" si="22"/>
        <v>#DIV/0!</v>
      </c>
      <c r="S162" s="86"/>
      <c r="T162" s="86"/>
      <c r="U162" s="87" t="e">
        <f t="shared" si="23"/>
        <v>#DIV/0!</v>
      </c>
      <c r="V162" s="89"/>
      <c r="W162" s="89"/>
      <c r="X162" s="87" t="e">
        <f t="shared" si="24"/>
        <v>#DIV/0!</v>
      </c>
      <c r="Y162" s="86"/>
      <c r="Z162" s="86"/>
      <c r="AA162" s="87" t="e">
        <f t="shared" si="25"/>
        <v>#DIV/0!</v>
      </c>
      <c r="AB162" s="184">
        <f t="shared" si="26"/>
        <v>1.641025641025641</v>
      </c>
    </row>
    <row r="163" spans="1:28" x14ac:dyDescent="0.2">
      <c r="A163" s="182" t="s">
        <v>117</v>
      </c>
      <c r="B163" s="196" t="s">
        <v>6</v>
      </c>
      <c r="C163" s="86">
        <v>20</v>
      </c>
      <c r="D163" s="86">
        <v>27</v>
      </c>
      <c r="E163" s="87">
        <f>C163/D163</f>
        <v>0.7407407407407407</v>
      </c>
      <c r="F163" s="86">
        <v>22</v>
      </c>
      <c r="G163" s="86">
        <v>42</v>
      </c>
      <c r="H163" s="88">
        <f>F163/G163</f>
        <v>0.52380952380952384</v>
      </c>
      <c r="I163" s="86">
        <v>22</v>
      </c>
      <c r="J163" s="86">
        <v>17</v>
      </c>
      <c r="K163" s="87">
        <f>I163/J163</f>
        <v>1.2941176470588236</v>
      </c>
      <c r="L163" s="86">
        <v>24</v>
      </c>
      <c r="M163" s="86">
        <v>32</v>
      </c>
      <c r="N163" s="87">
        <f>L163/M163</f>
        <v>0.75</v>
      </c>
      <c r="O163" s="199"/>
      <c r="P163" s="86">
        <v>24</v>
      </c>
      <c r="Q163" s="86">
        <v>37</v>
      </c>
      <c r="R163" s="87">
        <f>P163/Q163</f>
        <v>0.64864864864864868</v>
      </c>
      <c r="S163" s="86">
        <v>22</v>
      </c>
      <c r="T163" s="86">
        <v>26</v>
      </c>
      <c r="U163" s="87">
        <f>S163/T163</f>
        <v>0.84615384615384615</v>
      </c>
      <c r="V163" s="89"/>
      <c r="W163" s="89"/>
      <c r="X163" s="87" t="e">
        <f>V163/W163</f>
        <v>#DIV/0!</v>
      </c>
      <c r="Y163" s="86"/>
      <c r="Z163" s="86"/>
      <c r="AA163" s="87" t="e">
        <f>Y163/Z163</f>
        <v>#DIV/0!</v>
      </c>
      <c r="AB163" s="184">
        <f t="shared" si="26"/>
        <v>0.74033149171270718</v>
      </c>
    </row>
    <row r="164" spans="1:28" x14ac:dyDescent="0.2">
      <c r="A164" s="183" t="s">
        <v>62</v>
      </c>
      <c r="B164" s="196" t="s">
        <v>8</v>
      </c>
      <c r="C164" s="86">
        <v>35</v>
      </c>
      <c r="D164" s="86">
        <v>35</v>
      </c>
      <c r="E164" s="87">
        <f t="shared" si="18"/>
        <v>1</v>
      </c>
      <c r="F164" s="86"/>
      <c r="G164" s="86"/>
      <c r="H164" s="88" t="e">
        <f t="shared" si="19"/>
        <v>#DIV/0!</v>
      </c>
      <c r="I164" s="86"/>
      <c r="J164" s="86"/>
      <c r="K164" s="87" t="e">
        <f t="shared" si="20"/>
        <v>#DIV/0!</v>
      </c>
      <c r="L164" s="86"/>
      <c r="M164" s="86"/>
      <c r="N164" s="87" t="e">
        <f t="shared" si="21"/>
        <v>#DIV/0!</v>
      </c>
      <c r="O164" s="199"/>
      <c r="P164" s="86"/>
      <c r="Q164" s="86"/>
      <c r="R164" s="87" t="e">
        <f t="shared" si="22"/>
        <v>#DIV/0!</v>
      </c>
      <c r="S164" s="86"/>
      <c r="T164" s="86"/>
      <c r="U164" s="87" t="e">
        <f t="shared" si="23"/>
        <v>#DIV/0!</v>
      </c>
      <c r="V164" s="89"/>
      <c r="W164" s="89"/>
      <c r="X164" s="87" t="e">
        <f t="shared" si="24"/>
        <v>#DIV/0!</v>
      </c>
      <c r="Y164" s="86"/>
      <c r="Z164" s="86"/>
      <c r="AA164" s="87" t="e">
        <f t="shared" si="25"/>
        <v>#DIV/0!</v>
      </c>
      <c r="AB164" s="184">
        <f t="shared" si="26"/>
        <v>1</v>
      </c>
    </row>
    <row r="165" spans="1:28" x14ac:dyDescent="0.2">
      <c r="A165" s="183" t="s">
        <v>94</v>
      </c>
      <c r="B165" s="196" t="s">
        <v>5</v>
      </c>
      <c r="C165" s="86">
        <v>48</v>
      </c>
      <c r="D165" s="86">
        <v>35</v>
      </c>
      <c r="E165" s="87">
        <f>C165/D165</f>
        <v>1.3714285714285714</v>
      </c>
      <c r="F165" s="86"/>
      <c r="G165" s="86"/>
      <c r="H165" s="88" t="e">
        <f>F165/G165</f>
        <v>#DIV/0!</v>
      </c>
      <c r="I165" s="86">
        <v>48</v>
      </c>
      <c r="J165" s="86">
        <v>28</v>
      </c>
      <c r="K165" s="87">
        <f>I165/J165</f>
        <v>1.7142857142857142</v>
      </c>
      <c r="L165" s="86">
        <v>48</v>
      </c>
      <c r="M165" s="86">
        <v>32</v>
      </c>
      <c r="N165" s="87">
        <f>L165/M165</f>
        <v>1.5</v>
      </c>
      <c r="O165" s="199"/>
      <c r="P165" s="86">
        <v>43</v>
      </c>
      <c r="Q165" s="86">
        <v>30</v>
      </c>
      <c r="R165" s="87">
        <f>P165/Q165</f>
        <v>1.4333333333333333</v>
      </c>
      <c r="S165" s="86"/>
      <c r="T165" s="86"/>
      <c r="U165" s="87" t="e">
        <f>S165/T165</f>
        <v>#DIV/0!</v>
      </c>
      <c r="V165" s="89"/>
      <c r="W165" s="89"/>
      <c r="X165" s="87" t="e">
        <f>V165/W165</f>
        <v>#DIV/0!</v>
      </c>
      <c r="Y165" s="86"/>
      <c r="Z165" s="86"/>
      <c r="AA165" s="87" t="e">
        <f>Y165/Z165</f>
        <v>#DIV/0!</v>
      </c>
      <c r="AB165" s="184">
        <f t="shared" si="26"/>
        <v>1.496</v>
      </c>
    </row>
    <row r="166" spans="1:28" x14ac:dyDescent="0.2">
      <c r="A166" s="183" t="s">
        <v>115</v>
      </c>
      <c r="B166" s="196" t="s">
        <v>6</v>
      </c>
      <c r="C166" s="86">
        <v>24</v>
      </c>
      <c r="D166" s="86">
        <v>35</v>
      </c>
      <c r="E166" s="87">
        <f>C166/D166</f>
        <v>0.68571428571428572</v>
      </c>
      <c r="F166" s="86"/>
      <c r="G166" s="86"/>
      <c r="H166" s="88" t="e">
        <f>F166/G166</f>
        <v>#DIV/0!</v>
      </c>
      <c r="I166" s="86">
        <v>22</v>
      </c>
      <c r="J166" s="86">
        <v>31</v>
      </c>
      <c r="K166" s="87">
        <f>I166/J166</f>
        <v>0.70967741935483875</v>
      </c>
      <c r="L166" s="86"/>
      <c r="M166" s="86"/>
      <c r="N166" s="87" t="e">
        <f>L166/M166</f>
        <v>#DIV/0!</v>
      </c>
      <c r="O166" s="199"/>
      <c r="P166" s="86"/>
      <c r="Q166" s="86"/>
      <c r="R166" s="87" t="e">
        <f>P166/Q166</f>
        <v>#DIV/0!</v>
      </c>
      <c r="S166" s="86"/>
      <c r="T166" s="86"/>
      <c r="U166" s="87" t="e">
        <f>S166/T166</f>
        <v>#DIV/0!</v>
      </c>
      <c r="V166" s="89"/>
      <c r="W166" s="89"/>
      <c r="X166" s="87" t="e">
        <f>V166/W166</f>
        <v>#DIV/0!</v>
      </c>
      <c r="Y166" s="86"/>
      <c r="Z166" s="86"/>
      <c r="AA166" s="87" t="e">
        <f>Y166/Z166</f>
        <v>#DIV/0!</v>
      </c>
      <c r="AB166" s="184">
        <f t="shared" si="26"/>
        <v>0.69696969696969702</v>
      </c>
    </row>
    <row r="167" spans="1:28" x14ac:dyDescent="0.2">
      <c r="A167" s="183" t="s">
        <v>41</v>
      </c>
      <c r="B167" s="196" t="s">
        <v>6</v>
      </c>
      <c r="C167" s="86">
        <v>24</v>
      </c>
      <c r="D167" s="86">
        <v>25</v>
      </c>
      <c r="E167" s="87">
        <f t="shared" si="18"/>
        <v>0.96</v>
      </c>
      <c r="F167" s="86"/>
      <c r="G167" s="86"/>
      <c r="H167" s="88" t="e">
        <f t="shared" si="19"/>
        <v>#DIV/0!</v>
      </c>
      <c r="I167" s="86">
        <v>22</v>
      </c>
      <c r="J167" s="86">
        <v>49</v>
      </c>
      <c r="K167" s="87">
        <f t="shared" si="20"/>
        <v>0.44897959183673469</v>
      </c>
      <c r="L167" s="86"/>
      <c r="M167" s="86"/>
      <c r="N167" s="87" t="e">
        <f t="shared" si="21"/>
        <v>#DIV/0!</v>
      </c>
      <c r="O167" s="199"/>
      <c r="P167" s="86"/>
      <c r="Q167" s="86"/>
      <c r="R167" s="87" t="e">
        <f t="shared" si="22"/>
        <v>#DIV/0!</v>
      </c>
      <c r="S167" s="86"/>
      <c r="T167" s="86"/>
      <c r="U167" s="87" t="e">
        <f t="shared" si="23"/>
        <v>#DIV/0!</v>
      </c>
      <c r="V167" s="89"/>
      <c r="W167" s="89"/>
      <c r="X167" s="87" t="e">
        <f t="shared" si="24"/>
        <v>#DIV/0!</v>
      </c>
      <c r="Y167" s="86"/>
      <c r="Z167" s="86"/>
      <c r="AA167" s="87" t="e">
        <f t="shared" si="25"/>
        <v>#DIV/0!</v>
      </c>
      <c r="AB167" s="184">
        <f t="shared" si="26"/>
        <v>0.6216216216216216</v>
      </c>
    </row>
    <row r="168" spans="1:28" x14ac:dyDescent="0.2">
      <c r="A168" s="182" t="s">
        <v>121</v>
      </c>
      <c r="B168" s="196" t="s">
        <v>7</v>
      </c>
      <c r="C168" s="86">
        <v>27</v>
      </c>
      <c r="D168" s="86">
        <v>35</v>
      </c>
      <c r="E168" s="87">
        <f>C168/D168</f>
        <v>0.77142857142857146</v>
      </c>
      <c r="F168" s="86">
        <v>25</v>
      </c>
      <c r="G168" s="86">
        <v>43</v>
      </c>
      <c r="H168" s="88">
        <f>F168/G168</f>
        <v>0.58139534883720934</v>
      </c>
      <c r="I168" s="86">
        <v>29</v>
      </c>
      <c r="J168" s="86">
        <v>36</v>
      </c>
      <c r="K168" s="87">
        <f>I168/J168</f>
        <v>0.80555555555555558</v>
      </c>
      <c r="L168" s="86">
        <v>25</v>
      </c>
      <c r="M168" s="86">
        <v>26</v>
      </c>
      <c r="N168" s="87">
        <f>L168/M168</f>
        <v>0.96153846153846156</v>
      </c>
      <c r="O168" s="199"/>
      <c r="P168" s="86"/>
      <c r="Q168" s="86"/>
      <c r="R168" s="87" t="e">
        <f>P168/Q168</f>
        <v>#DIV/0!</v>
      </c>
      <c r="S168" s="86"/>
      <c r="T168" s="86"/>
      <c r="U168" s="87" t="e">
        <f>S168/T168</f>
        <v>#DIV/0!</v>
      </c>
      <c r="V168" s="89"/>
      <c r="W168" s="89"/>
      <c r="X168" s="87" t="e">
        <f>V168/W168</f>
        <v>#DIV/0!</v>
      </c>
      <c r="Y168" s="86"/>
      <c r="Z168" s="86"/>
      <c r="AA168" s="87" t="e">
        <f>Y168/Z168</f>
        <v>#DIV/0!</v>
      </c>
      <c r="AB168" s="184">
        <f t="shared" si="26"/>
        <v>0.75714285714285712</v>
      </c>
    </row>
    <row r="169" spans="1:28" x14ac:dyDescent="0.2">
      <c r="A169" s="183" t="s">
        <v>38</v>
      </c>
      <c r="B169" s="196" t="s">
        <v>8</v>
      </c>
      <c r="C169" s="86">
        <v>34</v>
      </c>
      <c r="D169" s="86">
        <v>22</v>
      </c>
      <c r="E169" s="87">
        <f t="shared" si="18"/>
        <v>1.5454545454545454</v>
      </c>
      <c r="F169" s="86"/>
      <c r="G169" s="86"/>
      <c r="H169" s="88" t="e">
        <f t="shared" si="19"/>
        <v>#DIV/0!</v>
      </c>
      <c r="I169" s="86">
        <v>35</v>
      </c>
      <c r="J169" s="86">
        <v>42</v>
      </c>
      <c r="K169" s="87">
        <f t="shared" si="20"/>
        <v>0.83333333333333337</v>
      </c>
      <c r="L169" s="86">
        <v>35</v>
      </c>
      <c r="M169" s="86">
        <v>46</v>
      </c>
      <c r="N169" s="87">
        <f t="shared" si="21"/>
        <v>0.76086956521739135</v>
      </c>
      <c r="O169" s="199"/>
      <c r="P169" s="86"/>
      <c r="Q169" s="86"/>
      <c r="R169" s="87" t="e">
        <f t="shared" si="22"/>
        <v>#DIV/0!</v>
      </c>
      <c r="S169" s="86"/>
      <c r="T169" s="86"/>
      <c r="U169" s="87" t="e">
        <f t="shared" si="23"/>
        <v>#DIV/0!</v>
      </c>
      <c r="V169" s="89"/>
      <c r="W169" s="89"/>
      <c r="X169" s="87" t="e">
        <f t="shared" si="24"/>
        <v>#DIV/0!</v>
      </c>
      <c r="Y169" s="86"/>
      <c r="Z169" s="86"/>
      <c r="AA169" s="87" t="e">
        <f t="shared" si="25"/>
        <v>#DIV/0!</v>
      </c>
      <c r="AB169" s="184">
        <f t="shared" si="26"/>
        <v>0.94545454545454544</v>
      </c>
    </row>
    <row r="170" spans="1:28" x14ac:dyDescent="0.2">
      <c r="A170" s="183" t="s">
        <v>13</v>
      </c>
      <c r="B170" s="196" t="s">
        <v>6</v>
      </c>
      <c r="C170" s="86">
        <v>24</v>
      </c>
      <c r="D170" s="86">
        <v>48</v>
      </c>
      <c r="E170" s="87">
        <f t="shared" si="18"/>
        <v>0.5</v>
      </c>
      <c r="F170" s="86"/>
      <c r="G170" s="86"/>
      <c r="H170" s="88" t="e">
        <f t="shared" si="19"/>
        <v>#DIV/0!</v>
      </c>
      <c r="I170" s="86">
        <v>20</v>
      </c>
      <c r="J170" s="86">
        <v>34</v>
      </c>
      <c r="K170" s="87">
        <f t="shared" si="20"/>
        <v>0.58823529411764708</v>
      </c>
      <c r="L170" s="86"/>
      <c r="M170" s="86"/>
      <c r="N170" s="87" t="e">
        <f t="shared" si="21"/>
        <v>#DIV/0!</v>
      </c>
      <c r="O170" s="199"/>
      <c r="P170" s="86"/>
      <c r="Q170" s="86"/>
      <c r="R170" s="87" t="e">
        <f t="shared" si="22"/>
        <v>#DIV/0!</v>
      </c>
      <c r="S170" s="86"/>
      <c r="T170" s="86"/>
      <c r="U170" s="87" t="e">
        <f t="shared" si="23"/>
        <v>#DIV/0!</v>
      </c>
      <c r="V170" s="89"/>
      <c r="W170" s="89"/>
      <c r="X170" s="87" t="e">
        <f t="shared" si="24"/>
        <v>#DIV/0!</v>
      </c>
      <c r="Y170" s="86"/>
      <c r="Z170" s="86"/>
      <c r="AA170" s="87" t="e">
        <f t="shared" si="25"/>
        <v>#DIV/0!</v>
      </c>
      <c r="AB170" s="184">
        <f t="shared" si="26"/>
        <v>0.53658536585365857</v>
      </c>
    </row>
    <row r="171" spans="1:28" x14ac:dyDescent="0.2">
      <c r="A171" s="183" t="s">
        <v>23</v>
      </c>
      <c r="B171" s="196" t="s">
        <v>7</v>
      </c>
      <c r="C171" s="86">
        <v>29</v>
      </c>
      <c r="D171" s="86">
        <v>22</v>
      </c>
      <c r="E171" s="87">
        <f t="shared" si="18"/>
        <v>1.3181818181818181</v>
      </c>
      <c r="F171" s="86"/>
      <c r="G171" s="86"/>
      <c r="H171" s="88" t="e">
        <f t="shared" si="19"/>
        <v>#DIV/0!</v>
      </c>
      <c r="I171" s="86">
        <v>29</v>
      </c>
      <c r="J171" s="86">
        <v>17</v>
      </c>
      <c r="K171" s="87">
        <f t="shared" si="20"/>
        <v>1.7058823529411764</v>
      </c>
      <c r="L171" s="86">
        <v>29</v>
      </c>
      <c r="M171" s="86">
        <v>29</v>
      </c>
      <c r="N171" s="87">
        <f t="shared" si="21"/>
        <v>1</v>
      </c>
      <c r="O171" s="199"/>
      <c r="P171" s="86">
        <v>26</v>
      </c>
      <c r="Q171" s="86">
        <v>17</v>
      </c>
      <c r="R171" s="87">
        <f t="shared" si="22"/>
        <v>1.5294117647058822</v>
      </c>
      <c r="S171" s="86"/>
      <c r="T171" s="86"/>
      <c r="U171" s="87" t="e">
        <f t="shared" si="23"/>
        <v>#DIV/0!</v>
      </c>
      <c r="V171" s="89"/>
      <c r="W171" s="89"/>
      <c r="X171" s="87" t="e">
        <f t="shared" si="24"/>
        <v>#DIV/0!</v>
      </c>
      <c r="Y171" s="86"/>
      <c r="Z171" s="86"/>
      <c r="AA171" s="87" t="e">
        <f t="shared" si="25"/>
        <v>#DIV/0!</v>
      </c>
      <c r="AB171" s="184">
        <f t="shared" si="26"/>
        <v>1.3294117647058823</v>
      </c>
    </row>
    <row r="172" spans="1:28" x14ac:dyDescent="0.2">
      <c r="A172" s="183" t="s">
        <v>64</v>
      </c>
      <c r="B172" s="196" t="s">
        <v>7</v>
      </c>
      <c r="C172" s="86">
        <v>28</v>
      </c>
      <c r="D172" s="86">
        <v>37</v>
      </c>
      <c r="E172" s="87">
        <f t="shared" si="18"/>
        <v>0.7567567567567568</v>
      </c>
      <c r="F172" s="86">
        <v>29</v>
      </c>
      <c r="G172" s="86">
        <v>43</v>
      </c>
      <c r="H172" s="88">
        <f t="shared" si="19"/>
        <v>0.67441860465116277</v>
      </c>
      <c r="I172" s="86">
        <v>28</v>
      </c>
      <c r="J172" s="86">
        <v>36</v>
      </c>
      <c r="K172" s="87">
        <f t="shared" si="20"/>
        <v>0.77777777777777779</v>
      </c>
      <c r="L172" s="86"/>
      <c r="M172" s="86"/>
      <c r="N172" s="87" t="e">
        <f t="shared" si="21"/>
        <v>#DIV/0!</v>
      </c>
      <c r="O172" s="199"/>
      <c r="P172" s="86"/>
      <c r="Q172" s="86"/>
      <c r="R172" s="87" t="e">
        <f t="shared" si="22"/>
        <v>#DIV/0!</v>
      </c>
      <c r="S172" s="86"/>
      <c r="T172" s="86"/>
      <c r="U172" s="87" t="e">
        <f t="shared" si="23"/>
        <v>#DIV/0!</v>
      </c>
      <c r="V172" s="89"/>
      <c r="W172" s="89"/>
      <c r="X172" s="87" t="e">
        <f t="shared" si="24"/>
        <v>#DIV/0!</v>
      </c>
      <c r="Y172" s="86"/>
      <c r="Z172" s="86"/>
      <c r="AA172" s="87" t="e">
        <f t="shared" si="25"/>
        <v>#DIV/0!</v>
      </c>
      <c r="AB172" s="184">
        <f t="shared" si="26"/>
        <v>0.73275862068965514</v>
      </c>
    </row>
    <row r="173" spans="1:28" x14ac:dyDescent="0.2">
      <c r="A173" s="183" t="s">
        <v>14</v>
      </c>
      <c r="B173" s="196" t="s">
        <v>6</v>
      </c>
      <c r="C173" s="86">
        <v>21</v>
      </c>
      <c r="D173" s="86">
        <v>30</v>
      </c>
      <c r="E173" s="87">
        <f t="shared" si="18"/>
        <v>0.7</v>
      </c>
      <c r="F173" s="86">
        <v>24</v>
      </c>
      <c r="G173" s="86">
        <v>49</v>
      </c>
      <c r="H173" s="88">
        <f t="shared" si="19"/>
        <v>0.48979591836734693</v>
      </c>
      <c r="I173" s="86">
        <v>24</v>
      </c>
      <c r="J173" s="86">
        <v>30</v>
      </c>
      <c r="K173" s="87">
        <f t="shared" si="20"/>
        <v>0.8</v>
      </c>
      <c r="L173" s="86">
        <v>20</v>
      </c>
      <c r="M173" s="86">
        <v>26</v>
      </c>
      <c r="N173" s="87">
        <f t="shared" si="21"/>
        <v>0.76923076923076927</v>
      </c>
      <c r="O173" s="199"/>
      <c r="P173" s="86"/>
      <c r="Q173" s="86"/>
      <c r="R173" s="87" t="e">
        <f t="shared" si="22"/>
        <v>#DIV/0!</v>
      </c>
      <c r="S173" s="86"/>
      <c r="T173" s="86"/>
      <c r="U173" s="87" t="e">
        <f t="shared" si="23"/>
        <v>#DIV/0!</v>
      </c>
      <c r="V173" s="89"/>
      <c r="W173" s="89"/>
      <c r="X173" s="87" t="e">
        <f t="shared" si="24"/>
        <v>#DIV/0!</v>
      </c>
      <c r="Y173" s="86"/>
      <c r="Z173" s="86"/>
      <c r="AA173" s="87" t="e">
        <f t="shared" si="25"/>
        <v>#DIV/0!</v>
      </c>
      <c r="AB173" s="184">
        <f t="shared" si="26"/>
        <v>0.65925925925925921</v>
      </c>
    </row>
    <row r="174" spans="1:28" x14ac:dyDescent="0.2">
      <c r="A174" s="183" t="s">
        <v>57</v>
      </c>
      <c r="B174" s="196" t="s">
        <v>6</v>
      </c>
      <c r="C174" s="86">
        <v>17</v>
      </c>
      <c r="D174" s="86">
        <v>28</v>
      </c>
      <c r="E174" s="87">
        <f t="shared" si="18"/>
        <v>0.6071428571428571</v>
      </c>
      <c r="F174" s="86">
        <v>24</v>
      </c>
      <c r="G174" s="86">
        <v>60</v>
      </c>
      <c r="H174" s="88">
        <f t="shared" si="19"/>
        <v>0.4</v>
      </c>
      <c r="I174" s="86">
        <v>23</v>
      </c>
      <c r="J174" s="86">
        <v>46</v>
      </c>
      <c r="K174" s="87">
        <f t="shared" si="20"/>
        <v>0.5</v>
      </c>
      <c r="L174" s="86"/>
      <c r="M174" s="86"/>
      <c r="N174" s="87" t="e">
        <f t="shared" si="21"/>
        <v>#DIV/0!</v>
      </c>
      <c r="O174" s="199"/>
      <c r="P174" s="86"/>
      <c r="Q174" s="86"/>
      <c r="R174" s="87" t="e">
        <f t="shared" si="22"/>
        <v>#DIV/0!</v>
      </c>
      <c r="S174" s="86"/>
      <c r="T174" s="86"/>
      <c r="U174" s="87" t="e">
        <f t="shared" si="23"/>
        <v>#DIV/0!</v>
      </c>
      <c r="V174" s="89"/>
      <c r="W174" s="89"/>
      <c r="X174" s="87" t="e">
        <f t="shared" si="24"/>
        <v>#DIV/0!</v>
      </c>
      <c r="Y174" s="86"/>
      <c r="Z174" s="86"/>
      <c r="AA174" s="87" t="e">
        <f t="shared" si="25"/>
        <v>#DIV/0!</v>
      </c>
      <c r="AB174" s="184">
        <f t="shared" si="26"/>
        <v>0.47761194029850745</v>
      </c>
    </row>
    <row r="175" spans="1:28" x14ac:dyDescent="0.2">
      <c r="A175" s="183" t="s">
        <v>65</v>
      </c>
      <c r="B175" s="196" t="s">
        <v>4</v>
      </c>
      <c r="C175" s="86">
        <v>13</v>
      </c>
      <c r="D175" s="86">
        <v>48</v>
      </c>
      <c r="E175" s="87">
        <f t="shared" si="18"/>
        <v>0.27083333333333331</v>
      </c>
      <c r="F175" s="86">
        <v>14</v>
      </c>
      <c r="G175" s="86">
        <v>60</v>
      </c>
      <c r="H175" s="88">
        <f t="shared" si="19"/>
        <v>0.23333333333333334</v>
      </c>
      <c r="I175" s="86"/>
      <c r="J175" s="86"/>
      <c r="K175" s="87" t="e">
        <f t="shared" si="20"/>
        <v>#DIV/0!</v>
      </c>
      <c r="L175" s="86"/>
      <c r="M175" s="86"/>
      <c r="N175" s="87" t="e">
        <f t="shared" si="21"/>
        <v>#DIV/0!</v>
      </c>
      <c r="O175" s="199"/>
      <c r="P175" s="86"/>
      <c r="Q175" s="86"/>
      <c r="R175" s="87" t="e">
        <f t="shared" si="22"/>
        <v>#DIV/0!</v>
      </c>
      <c r="S175" s="86"/>
      <c r="T175" s="86"/>
      <c r="U175" s="87" t="e">
        <f t="shared" si="23"/>
        <v>#DIV/0!</v>
      </c>
      <c r="V175" s="89"/>
      <c r="W175" s="89"/>
      <c r="X175" s="87" t="e">
        <f t="shared" si="24"/>
        <v>#DIV/0!</v>
      </c>
      <c r="Y175" s="86"/>
      <c r="Z175" s="86"/>
      <c r="AA175" s="87" t="e">
        <f t="shared" si="25"/>
        <v>#DIV/0!</v>
      </c>
      <c r="AB175" s="184">
        <f t="shared" si="26"/>
        <v>0.25</v>
      </c>
    </row>
    <row r="176" spans="1:28" x14ac:dyDescent="0.2">
      <c r="A176" s="183" t="s">
        <v>99</v>
      </c>
      <c r="B176" s="196" t="s">
        <v>4</v>
      </c>
      <c r="C176" s="86">
        <v>13</v>
      </c>
      <c r="D176" s="86">
        <v>28</v>
      </c>
      <c r="E176" s="87">
        <f t="shared" si="18"/>
        <v>0.4642857142857143</v>
      </c>
      <c r="F176" s="86">
        <v>7</v>
      </c>
      <c r="G176" s="86">
        <v>21</v>
      </c>
      <c r="H176" s="88">
        <f t="shared" si="19"/>
        <v>0.33333333333333331</v>
      </c>
      <c r="I176" s="86"/>
      <c r="J176" s="86"/>
      <c r="K176" s="87" t="e">
        <f t="shared" si="20"/>
        <v>#DIV/0!</v>
      </c>
      <c r="L176" s="86"/>
      <c r="M176" s="86"/>
      <c r="N176" s="87" t="e">
        <f t="shared" si="21"/>
        <v>#DIV/0!</v>
      </c>
      <c r="O176" s="199"/>
      <c r="P176" s="86"/>
      <c r="Q176" s="86"/>
      <c r="R176" s="87" t="e">
        <f t="shared" si="22"/>
        <v>#DIV/0!</v>
      </c>
      <c r="S176" s="86"/>
      <c r="T176" s="86"/>
      <c r="U176" s="87" t="e">
        <f t="shared" si="23"/>
        <v>#DIV/0!</v>
      </c>
      <c r="V176" s="89"/>
      <c r="W176" s="89"/>
      <c r="X176" s="87" t="e">
        <f t="shared" si="24"/>
        <v>#DIV/0!</v>
      </c>
      <c r="Y176" s="86"/>
      <c r="Z176" s="86"/>
      <c r="AA176" s="87" t="e">
        <f t="shared" si="25"/>
        <v>#DIV/0!</v>
      </c>
      <c r="AB176" s="184">
        <f t="shared" si="26"/>
        <v>0.40816326530612246</v>
      </c>
    </row>
    <row r="177" spans="1:28" x14ac:dyDescent="0.2">
      <c r="A177" s="182" t="s">
        <v>119</v>
      </c>
      <c r="B177" s="196" t="s">
        <v>7</v>
      </c>
      <c r="C177" s="86">
        <v>29</v>
      </c>
      <c r="D177" s="86">
        <v>30</v>
      </c>
      <c r="E177" s="87">
        <f>C177/D177</f>
        <v>0.96666666666666667</v>
      </c>
      <c r="F177" s="86"/>
      <c r="G177" s="86"/>
      <c r="H177" s="88" t="e">
        <f>F177/G177</f>
        <v>#DIV/0!</v>
      </c>
      <c r="I177" s="86"/>
      <c r="J177" s="86"/>
      <c r="K177" s="87" t="e">
        <f>I177/J177</f>
        <v>#DIV/0!</v>
      </c>
      <c r="L177" s="86">
        <v>29</v>
      </c>
      <c r="M177" s="86">
        <v>28</v>
      </c>
      <c r="N177" s="87">
        <f>L177/M177</f>
        <v>1.0357142857142858</v>
      </c>
      <c r="O177" s="199"/>
      <c r="P177" s="86">
        <v>20</v>
      </c>
      <c r="Q177" s="86">
        <v>14</v>
      </c>
      <c r="R177" s="87">
        <f>P177/Q177</f>
        <v>1.4285714285714286</v>
      </c>
      <c r="S177" s="86"/>
      <c r="T177" s="86"/>
      <c r="U177" s="87" t="e">
        <f>S177/T177</f>
        <v>#DIV/0!</v>
      </c>
      <c r="V177" s="89"/>
      <c r="W177" s="89"/>
      <c r="X177" s="87" t="e">
        <f>V177/W177</f>
        <v>#DIV/0!</v>
      </c>
      <c r="Y177" s="86"/>
      <c r="Z177" s="86"/>
      <c r="AA177" s="87" t="e">
        <f>Y177/Z177</f>
        <v>#DIV/0!</v>
      </c>
      <c r="AB177" s="184">
        <f t="shared" si="26"/>
        <v>1.0833333333333333</v>
      </c>
    </row>
    <row r="178" spans="1:28" x14ac:dyDescent="0.2">
      <c r="A178" s="183" t="s">
        <v>16</v>
      </c>
      <c r="B178" s="196" t="s">
        <v>8</v>
      </c>
      <c r="C178" s="86">
        <v>35</v>
      </c>
      <c r="D178" s="86">
        <v>35</v>
      </c>
      <c r="E178" s="87">
        <f t="shared" si="18"/>
        <v>1</v>
      </c>
      <c r="F178" s="86"/>
      <c r="G178" s="86"/>
      <c r="H178" s="88" t="e">
        <f t="shared" si="19"/>
        <v>#DIV/0!</v>
      </c>
      <c r="I178" s="86">
        <v>30</v>
      </c>
      <c r="J178" s="86">
        <v>30</v>
      </c>
      <c r="K178" s="87">
        <f t="shared" si="20"/>
        <v>1</v>
      </c>
      <c r="L178" s="86"/>
      <c r="M178" s="86"/>
      <c r="N178" s="87" t="e">
        <f t="shared" si="21"/>
        <v>#DIV/0!</v>
      </c>
      <c r="O178" s="199"/>
      <c r="P178" s="86"/>
      <c r="Q178" s="86"/>
      <c r="R178" s="87" t="e">
        <f t="shared" si="22"/>
        <v>#DIV/0!</v>
      </c>
      <c r="S178" s="86"/>
      <c r="T178" s="86"/>
      <c r="U178" s="87" t="e">
        <f t="shared" si="23"/>
        <v>#DIV/0!</v>
      </c>
      <c r="V178" s="89"/>
      <c r="W178" s="89"/>
      <c r="X178" s="87" t="e">
        <f t="shared" si="24"/>
        <v>#DIV/0!</v>
      </c>
      <c r="Y178" s="86"/>
      <c r="Z178" s="86"/>
      <c r="AA178" s="87" t="e">
        <f t="shared" si="25"/>
        <v>#DIV/0!</v>
      </c>
      <c r="AB178" s="184">
        <f t="shared" si="26"/>
        <v>1</v>
      </c>
    </row>
    <row r="179" spans="1:28" x14ac:dyDescent="0.2">
      <c r="A179" s="183" t="s">
        <v>15</v>
      </c>
      <c r="B179" s="196" t="s">
        <v>5</v>
      </c>
      <c r="C179" s="86">
        <v>48</v>
      </c>
      <c r="D179" s="86">
        <v>37</v>
      </c>
      <c r="E179" s="87">
        <f t="shared" si="18"/>
        <v>1.2972972972972974</v>
      </c>
      <c r="F179" s="86"/>
      <c r="G179" s="86"/>
      <c r="H179" s="88" t="e">
        <f t="shared" si="19"/>
        <v>#DIV/0!</v>
      </c>
      <c r="I179" s="86">
        <v>48</v>
      </c>
      <c r="J179" s="86">
        <v>25</v>
      </c>
      <c r="K179" s="87">
        <f t="shared" si="20"/>
        <v>1.92</v>
      </c>
      <c r="L179" s="86">
        <v>30</v>
      </c>
      <c r="M179" s="86">
        <v>19</v>
      </c>
      <c r="N179" s="87">
        <f t="shared" si="21"/>
        <v>1.5789473684210527</v>
      </c>
      <c r="O179" s="199"/>
      <c r="P179" s="86"/>
      <c r="Q179" s="86"/>
      <c r="R179" s="87" t="e">
        <f t="shared" si="22"/>
        <v>#DIV/0!</v>
      </c>
      <c r="S179" s="86"/>
      <c r="T179" s="86"/>
      <c r="U179" s="87" t="e">
        <f t="shared" si="23"/>
        <v>#DIV/0!</v>
      </c>
      <c r="V179" s="89"/>
      <c r="W179" s="89"/>
      <c r="X179" s="87" t="e">
        <f t="shared" si="24"/>
        <v>#DIV/0!</v>
      </c>
      <c r="Y179" s="86"/>
      <c r="Z179" s="86"/>
      <c r="AA179" s="87" t="e">
        <f t="shared" si="25"/>
        <v>#DIV/0!</v>
      </c>
      <c r="AB179" s="184">
        <f t="shared" si="26"/>
        <v>1.5555555555555556</v>
      </c>
    </row>
    <row r="180" spans="1:28" x14ac:dyDescent="0.2">
      <c r="A180" s="182" t="s">
        <v>109</v>
      </c>
      <c r="B180" s="196" t="s">
        <v>6</v>
      </c>
      <c r="C180" s="86">
        <v>24</v>
      </c>
      <c r="D180" s="86">
        <v>43</v>
      </c>
      <c r="E180" s="87">
        <f>C180/D180</f>
        <v>0.55813953488372092</v>
      </c>
      <c r="F180" s="86"/>
      <c r="G180" s="86"/>
      <c r="H180" s="88" t="e">
        <f>F180/G180</f>
        <v>#DIV/0!</v>
      </c>
      <c r="I180" s="86">
        <v>11</v>
      </c>
      <c r="J180" s="86">
        <v>16</v>
      </c>
      <c r="K180" s="87">
        <f>I180/J180</f>
        <v>0.6875</v>
      </c>
      <c r="L180" s="86"/>
      <c r="M180" s="86"/>
      <c r="N180" s="87" t="e">
        <f>L180/M180</f>
        <v>#DIV/0!</v>
      </c>
      <c r="O180" s="199"/>
      <c r="P180" s="86"/>
      <c r="Q180" s="86"/>
      <c r="R180" s="87" t="e">
        <f>P180/Q180</f>
        <v>#DIV/0!</v>
      </c>
      <c r="S180" s="86"/>
      <c r="T180" s="86"/>
      <c r="U180" s="87" t="e">
        <f>S180/T180</f>
        <v>#DIV/0!</v>
      </c>
      <c r="V180" s="89"/>
      <c r="W180" s="89"/>
      <c r="X180" s="87" t="e">
        <f>V180/W180</f>
        <v>#DIV/0!</v>
      </c>
      <c r="Y180" s="86"/>
      <c r="Z180" s="86"/>
      <c r="AA180" s="87" t="e">
        <f>Y180/Z180</f>
        <v>#DIV/0!</v>
      </c>
      <c r="AB180" s="184">
        <f t="shared" si="26"/>
        <v>0.59322033898305082</v>
      </c>
    </row>
    <row r="181" spans="1:28" x14ac:dyDescent="0.2">
      <c r="A181" s="183" t="s">
        <v>112</v>
      </c>
      <c r="B181" s="196" t="s">
        <v>4</v>
      </c>
      <c r="C181" s="86">
        <v>15</v>
      </c>
      <c r="D181" s="86">
        <v>37</v>
      </c>
      <c r="E181" s="87">
        <f>C181/D181</f>
        <v>0.40540540540540543</v>
      </c>
      <c r="F181" s="86">
        <v>15</v>
      </c>
      <c r="G181" s="86">
        <v>54</v>
      </c>
      <c r="H181" s="88">
        <f>F181/G181</f>
        <v>0.27777777777777779</v>
      </c>
      <c r="I181" s="86"/>
      <c r="J181" s="86"/>
      <c r="K181" s="87" t="e">
        <f>I181/J181</f>
        <v>#DIV/0!</v>
      </c>
      <c r="L181" s="86"/>
      <c r="M181" s="86"/>
      <c r="N181" s="87" t="e">
        <f>L181/M181</f>
        <v>#DIV/0!</v>
      </c>
      <c r="O181" s="199"/>
      <c r="P181" s="86"/>
      <c r="Q181" s="86"/>
      <c r="R181" s="87" t="e">
        <f>P181/Q181</f>
        <v>#DIV/0!</v>
      </c>
      <c r="S181" s="86"/>
      <c r="T181" s="86"/>
      <c r="U181" s="87" t="e">
        <f>S181/T181</f>
        <v>#DIV/0!</v>
      </c>
      <c r="V181" s="89"/>
      <c r="W181" s="89"/>
      <c r="X181" s="87" t="e">
        <f>V181/W181</f>
        <v>#DIV/0!</v>
      </c>
      <c r="Y181" s="86"/>
      <c r="Z181" s="86"/>
      <c r="AA181" s="87" t="e">
        <f>Y181/Z181</f>
        <v>#DIV/0!</v>
      </c>
      <c r="AB181" s="184">
        <f t="shared" si="26"/>
        <v>0.32967032967032966</v>
      </c>
    </row>
    <row r="182" spans="1:28" x14ac:dyDescent="0.2">
      <c r="A182" s="182" t="s">
        <v>116</v>
      </c>
      <c r="B182" s="196" t="s">
        <v>4</v>
      </c>
      <c r="C182" s="86">
        <v>12</v>
      </c>
      <c r="D182" s="86">
        <v>35</v>
      </c>
      <c r="E182" s="87">
        <f>C182/D182</f>
        <v>0.34285714285714286</v>
      </c>
      <c r="F182" s="86">
        <v>16</v>
      </c>
      <c r="G182" s="86">
        <v>39</v>
      </c>
      <c r="H182" s="88">
        <f>F182/G182</f>
        <v>0.41025641025641024</v>
      </c>
      <c r="I182" s="86"/>
      <c r="J182" s="86"/>
      <c r="K182" s="87" t="e">
        <f>I182/J182</f>
        <v>#DIV/0!</v>
      </c>
      <c r="L182" s="86"/>
      <c r="M182" s="86"/>
      <c r="N182" s="87" t="e">
        <f>L182/M182</f>
        <v>#DIV/0!</v>
      </c>
      <c r="O182" s="199"/>
      <c r="P182" s="86"/>
      <c r="Q182" s="86"/>
      <c r="R182" s="87" t="e">
        <f>P182/Q182</f>
        <v>#DIV/0!</v>
      </c>
      <c r="S182" s="86"/>
      <c r="T182" s="86"/>
      <c r="U182" s="87" t="e">
        <f>S182/T182</f>
        <v>#DIV/0!</v>
      </c>
      <c r="V182" s="89"/>
      <c r="W182" s="89"/>
      <c r="X182" s="87" t="e">
        <f>V182/W182</f>
        <v>#DIV/0!</v>
      </c>
      <c r="Y182" s="86"/>
      <c r="Z182" s="86"/>
      <c r="AA182" s="87" t="e">
        <f>Y182/Z182</f>
        <v>#DIV/0!</v>
      </c>
      <c r="AB182" s="184">
        <f t="shared" ref="AB182:AB199" si="27">SUM(C182, F182, I182, L182, P182, S182, V182, Y182)/SUM(D182, G182, J182, M182, Q182, T182,W182, Z182)</f>
        <v>0.3783783783783784</v>
      </c>
    </row>
    <row r="183" spans="1:28" x14ac:dyDescent="0.2">
      <c r="A183" s="183" t="s">
        <v>113</v>
      </c>
      <c r="B183" s="196" t="s">
        <v>6</v>
      </c>
      <c r="C183" s="86">
        <v>20</v>
      </c>
      <c r="D183" s="86">
        <v>36</v>
      </c>
      <c r="E183" s="87">
        <f>C183/D183</f>
        <v>0.55555555555555558</v>
      </c>
      <c r="F183" s="86">
        <v>24</v>
      </c>
      <c r="G183" s="86">
        <v>54</v>
      </c>
      <c r="H183" s="88">
        <f>F183/G183</f>
        <v>0.44444444444444442</v>
      </c>
      <c r="I183" s="86">
        <v>22</v>
      </c>
      <c r="J183" s="86">
        <v>33</v>
      </c>
      <c r="K183" s="87">
        <f>I183/J183</f>
        <v>0.66666666666666663</v>
      </c>
      <c r="L183" s="86">
        <v>23</v>
      </c>
      <c r="M183" s="86">
        <v>47</v>
      </c>
      <c r="N183" s="87">
        <f>L183/M183</f>
        <v>0.48936170212765956</v>
      </c>
      <c r="O183" s="199"/>
      <c r="P183" s="86"/>
      <c r="Q183" s="86"/>
      <c r="R183" s="87" t="e">
        <f>P183/Q183</f>
        <v>#DIV/0!</v>
      </c>
      <c r="S183" s="86"/>
      <c r="T183" s="86"/>
      <c r="U183" s="87" t="e">
        <f>S183/T183</f>
        <v>#DIV/0!</v>
      </c>
      <c r="V183" s="89"/>
      <c r="W183" s="89"/>
      <c r="X183" s="87" t="e">
        <f>V183/W183</f>
        <v>#DIV/0!</v>
      </c>
      <c r="Y183" s="86"/>
      <c r="Z183" s="86"/>
      <c r="AA183" s="87" t="e">
        <f>Y183/Z183</f>
        <v>#DIV/0!</v>
      </c>
      <c r="AB183" s="184">
        <f t="shared" si="27"/>
        <v>0.52352941176470591</v>
      </c>
    </row>
    <row r="184" spans="1:28" x14ac:dyDescent="0.2">
      <c r="A184" s="183" t="s">
        <v>126</v>
      </c>
      <c r="B184" s="196" t="s">
        <v>5</v>
      </c>
      <c r="C184" s="86">
        <v>37</v>
      </c>
      <c r="D184" s="86">
        <v>25</v>
      </c>
      <c r="E184" s="87">
        <f>C184/D184</f>
        <v>1.48</v>
      </c>
      <c r="F184" s="86">
        <v>47</v>
      </c>
      <c r="G184" s="86">
        <v>35</v>
      </c>
      <c r="H184" s="88">
        <f>F184/G184</f>
        <v>1.3428571428571427</v>
      </c>
      <c r="I184" s="86">
        <v>48</v>
      </c>
      <c r="J184" s="86">
        <v>46</v>
      </c>
      <c r="K184" s="87">
        <f>I184/J184</f>
        <v>1.0434782608695652</v>
      </c>
      <c r="L184" s="86">
        <v>48</v>
      </c>
      <c r="M184" s="86">
        <v>25</v>
      </c>
      <c r="N184" s="87">
        <f>L184/M184</f>
        <v>1.92</v>
      </c>
      <c r="O184" s="199"/>
      <c r="P184" s="86">
        <v>30</v>
      </c>
      <c r="Q184" s="86">
        <v>19</v>
      </c>
      <c r="R184" s="87">
        <f>P184/Q184</f>
        <v>1.5789473684210527</v>
      </c>
      <c r="S184" s="86"/>
      <c r="T184" s="86"/>
      <c r="U184" s="87" t="e">
        <f>S184/T184</f>
        <v>#DIV/0!</v>
      </c>
      <c r="V184" s="89"/>
      <c r="W184" s="89"/>
      <c r="X184" s="87" t="e">
        <f>V184/W184</f>
        <v>#DIV/0!</v>
      </c>
      <c r="Y184" s="86"/>
      <c r="Z184" s="86"/>
      <c r="AA184" s="87" t="e">
        <f>Y184/Z184</f>
        <v>#DIV/0!</v>
      </c>
      <c r="AB184" s="184">
        <f t="shared" si="27"/>
        <v>1.4</v>
      </c>
    </row>
    <row r="185" spans="1:28" x14ac:dyDescent="0.2">
      <c r="A185" s="183" t="s">
        <v>66</v>
      </c>
      <c r="B185" s="196" t="s">
        <v>4</v>
      </c>
      <c r="C185" s="86">
        <v>16</v>
      </c>
      <c r="D185" s="86">
        <v>32</v>
      </c>
      <c r="E185" s="87">
        <f t="shared" si="18"/>
        <v>0.5</v>
      </c>
      <c r="F185" s="86"/>
      <c r="G185" s="86"/>
      <c r="H185" s="88" t="e">
        <f t="shared" si="19"/>
        <v>#DIV/0!</v>
      </c>
      <c r="I185" s="86"/>
      <c r="J185" s="86"/>
      <c r="K185" s="87" t="e">
        <f t="shared" si="20"/>
        <v>#DIV/0!</v>
      </c>
      <c r="L185" s="86"/>
      <c r="M185" s="86"/>
      <c r="N185" s="87" t="e">
        <f t="shared" si="21"/>
        <v>#DIV/0!</v>
      </c>
      <c r="O185" s="199"/>
      <c r="P185" s="86"/>
      <c r="Q185" s="86"/>
      <c r="R185" s="87" t="e">
        <f t="shared" si="22"/>
        <v>#DIV/0!</v>
      </c>
      <c r="S185" s="86"/>
      <c r="T185" s="86"/>
      <c r="U185" s="87" t="e">
        <f t="shared" si="23"/>
        <v>#DIV/0!</v>
      </c>
      <c r="V185" s="89"/>
      <c r="W185" s="89"/>
      <c r="X185" s="87" t="e">
        <f t="shared" si="24"/>
        <v>#DIV/0!</v>
      </c>
      <c r="Y185" s="86"/>
      <c r="Z185" s="86"/>
      <c r="AA185" s="87" t="e">
        <f t="shared" si="25"/>
        <v>#DIV/0!</v>
      </c>
      <c r="AB185" s="184">
        <f t="shared" si="27"/>
        <v>0.5</v>
      </c>
    </row>
    <row r="186" spans="1:28" x14ac:dyDescent="0.2">
      <c r="A186" s="183" t="s">
        <v>17</v>
      </c>
      <c r="B186" s="196" t="s">
        <v>6</v>
      </c>
      <c r="C186" s="86">
        <v>20</v>
      </c>
      <c r="D186" s="86">
        <v>37</v>
      </c>
      <c r="E186" s="87">
        <f t="shared" si="18"/>
        <v>0.54054054054054057</v>
      </c>
      <c r="F186" s="86">
        <v>20</v>
      </c>
      <c r="G186" s="86">
        <v>39</v>
      </c>
      <c r="H186" s="88">
        <f t="shared" si="19"/>
        <v>0.51282051282051277</v>
      </c>
      <c r="I186" s="86">
        <v>24</v>
      </c>
      <c r="J186" s="86">
        <v>49</v>
      </c>
      <c r="K186" s="87">
        <f t="shared" si="20"/>
        <v>0.48979591836734693</v>
      </c>
      <c r="L186" s="86">
        <v>23</v>
      </c>
      <c r="M186" s="86">
        <v>35</v>
      </c>
      <c r="N186" s="87">
        <f t="shared" si="21"/>
        <v>0.65714285714285714</v>
      </c>
      <c r="O186" s="199"/>
      <c r="P186" s="86">
        <v>21</v>
      </c>
      <c r="Q186" s="86">
        <v>37</v>
      </c>
      <c r="R186" s="87">
        <f t="shared" si="22"/>
        <v>0.56756756756756754</v>
      </c>
      <c r="S186" s="86"/>
      <c r="T186" s="86"/>
      <c r="U186" s="87" t="e">
        <f t="shared" si="23"/>
        <v>#DIV/0!</v>
      </c>
      <c r="V186" s="89"/>
      <c r="W186" s="89"/>
      <c r="X186" s="87" t="e">
        <f t="shared" si="24"/>
        <v>#DIV/0!</v>
      </c>
      <c r="Y186" s="86"/>
      <c r="Z186" s="86"/>
      <c r="AA186" s="87" t="e">
        <f t="shared" si="25"/>
        <v>#DIV/0!</v>
      </c>
      <c r="AB186" s="184">
        <f t="shared" si="27"/>
        <v>0.54822335025380708</v>
      </c>
    </row>
    <row r="187" spans="1:28" x14ac:dyDescent="0.2">
      <c r="A187" s="183" t="s">
        <v>29</v>
      </c>
      <c r="B187" s="196" t="s">
        <v>8</v>
      </c>
      <c r="C187" s="86">
        <v>35</v>
      </c>
      <c r="D187" s="86">
        <v>35</v>
      </c>
      <c r="E187" s="87">
        <f t="shared" si="18"/>
        <v>1</v>
      </c>
      <c r="F187" s="86"/>
      <c r="G187" s="86"/>
      <c r="H187" s="88" t="e">
        <f t="shared" si="19"/>
        <v>#DIV/0!</v>
      </c>
      <c r="I187" s="86">
        <v>32</v>
      </c>
      <c r="J187" s="86">
        <v>30</v>
      </c>
      <c r="K187" s="87">
        <f t="shared" si="20"/>
        <v>1.0666666666666667</v>
      </c>
      <c r="L187" s="86"/>
      <c r="M187" s="86"/>
      <c r="N187" s="87" t="e">
        <f t="shared" si="21"/>
        <v>#DIV/0!</v>
      </c>
      <c r="O187" s="199"/>
      <c r="P187" s="86"/>
      <c r="Q187" s="86"/>
      <c r="R187" s="87" t="e">
        <f t="shared" si="22"/>
        <v>#DIV/0!</v>
      </c>
      <c r="S187" s="86"/>
      <c r="T187" s="86"/>
      <c r="U187" s="87" t="e">
        <f t="shared" si="23"/>
        <v>#DIV/0!</v>
      </c>
      <c r="V187" s="89"/>
      <c r="W187" s="89"/>
      <c r="X187" s="87" t="e">
        <f t="shared" si="24"/>
        <v>#DIV/0!</v>
      </c>
      <c r="Y187" s="86"/>
      <c r="Z187" s="86"/>
      <c r="AA187" s="87" t="e">
        <f t="shared" si="25"/>
        <v>#DIV/0!</v>
      </c>
      <c r="AB187" s="184">
        <f t="shared" si="27"/>
        <v>1.0307692307692307</v>
      </c>
    </row>
    <row r="188" spans="1:28" x14ac:dyDescent="0.2">
      <c r="A188" s="183" t="s">
        <v>114</v>
      </c>
      <c r="B188" s="196" t="s">
        <v>4</v>
      </c>
      <c r="C188" s="86">
        <v>16</v>
      </c>
      <c r="D188" s="86">
        <v>36</v>
      </c>
      <c r="E188" s="87">
        <f>C188/D188</f>
        <v>0.44444444444444442</v>
      </c>
      <c r="F188" s="86"/>
      <c r="G188" s="86"/>
      <c r="H188" s="88" t="e">
        <f>F188/G188</f>
        <v>#DIV/0!</v>
      </c>
      <c r="I188" s="86">
        <v>15</v>
      </c>
      <c r="J188" s="86">
        <v>35</v>
      </c>
      <c r="K188" s="87">
        <f>I188/J188</f>
        <v>0.42857142857142855</v>
      </c>
      <c r="L188" s="86"/>
      <c r="M188" s="86"/>
      <c r="N188" s="87" t="e">
        <f>L188/M188</f>
        <v>#DIV/0!</v>
      </c>
      <c r="O188" s="199"/>
      <c r="P188" s="86"/>
      <c r="Q188" s="86"/>
      <c r="R188" s="87" t="e">
        <f>P188/Q188</f>
        <v>#DIV/0!</v>
      </c>
      <c r="S188" s="86"/>
      <c r="T188" s="86"/>
      <c r="U188" s="87" t="e">
        <f>S188/T188</f>
        <v>#DIV/0!</v>
      </c>
      <c r="V188" s="89"/>
      <c r="W188" s="89"/>
      <c r="X188" s="87" t="e">
        <f>V188/W188</f>
        <v>#DIV/0!</v>
      </c>
      <c r="Y188" s="86"/>
      <c r="Z188" s="86"/>
      <c r="AA188" s="87" t="e">
        <f>Y188/Z188</f>
        <v>#DIV/0!</v>
      </c>
      <c r="AB188" s="184">
        <f t="shared" si="27"/>
        <v>0.43661971830985913</v>
      </c>
    </row>
    <row r="189" spans="1:28" x14ac:dyDescent="0.2">
      <c r="A189" s="183" t="s">
        <v>18</v>
      </c>
      <c r="B189" s="196" t="s">
        <v>4</v>
      </c>
      <c r="C189" s="86">
        <v>4</v>
      </c>
      <c r="D189" s="86">
        <v>22</v>
      </c>
      <c r="E189" s="87">
        <f t="shared" si="18"/>
        <v>0.18181818181818182</v>
      </c>
      <c r="F189" s="86">
        <v>16</v>
      </c>
      <c r="G189" s="86">
        <v>42</v>
      </c>
      <c r="H189" s="88">
        <f t="shared" si="19"/>
        <v>0.38095238095238093</v>
      </c>
      <c r="I189" s="86">
        <v>13</v>
      </c>
      <c r="J189" s="86">
        <v>18</v>
      </c>
      <c r="K189" s="87">
        <f t="shared" si="20"/>
        <v>0.72222222222222221</v>
      </c>
      <c r="L189" s="86">
        <v>16</v>
      </c>
      <c r="M189" s="86">
        <v>35</v>
      </c>
      <c r="N189" s="87">
        <f t="shared" si="21"/>
        <v>0.45714285714285713</v>
      </c>
      <c r="O189" s="199"/>
      <c r="P189" s="86">
        <v>11</v>
      </c>
      <c r="Q189" s="86">
        <v>26</v>
      </c>
      <c r="R189" s="87">
        <f t="shared" si="22"/>
        <v>0.42307692307692307</v>
      </c>
      <c r="S189" s="86"/>
      <c r="T189" s="86"/>
      <c r="U189" s="87" t="e">
        <f t="shared" si="23"/>
        <v>#DIV/0!</v>
      </c>
      <c r="V189" s="89"/>
      <c r="W189" s="89"/>
      <c r="X189" s="87" t="e">
        <f t="shared" si="24"/>
        <v>#DIV/0!</v>
      </c>
      <c r="Y189" s="86"/>
      <c r="Z189" s="86"/>
      <c r="AA189" s="87" t="e">
        <f t="shared" si="25"/>
        <v>#DIV/0!</v>
      </c>
      <c r="AB189" s="184">
        <f t="shared" si="27"/>
        <v>0.41958041958041958</v>
      </c>
    </row>
    <row r="190" spans="1:28" x14ac:dyDescent="0.2">
      <c r="A190" s="182" t="s">
        <v>118</v>
      </c>
      <c r="B190" s="196" t="s">
        <v>4</v>
      </c>
      <c r="C190" s="86">
        <v>16</v>
      </c>
      <c r="D190" s="86">
        <v>28</v>
      </c>
      <c r="E190" s="87">
        <f>C190/D190</f>
        <v>0.5714285714285714</v>
      </c>
      <c r="F190" s="86"/>
      <c r="G190" s="86"/>
      <c r="H190" s="88" t="e">
        <f>F190/G190</f>
        <v>#DIV/0!</v>
      </c>
      <c r="I190" s="86">
        <v>16</v>
      </c>
      <c r="J190" s="86">
        <v>28</v>
      </c>
      <c r="K190" s="87">
        <f>I190/J190</f>
        <v>0.5714285714285714</v>
      </c>
      <c r="L190" s="86">
        <v>16</v>
      </c>
      <c r="M190" s="86">
        <v>19</v>
      </c>
      <c r="N190" s="87">
        <f>L190/M190</f>
        <v>0.84210526315789469</v>
      </c>
      <c r="O190" s="199"/>
      <c r="P190" s="86">
        <v>24</v>
      </c>
      <c r="Q190" s="86">
        <v>19</v>
      </c>
      <c r="R190" s="87">
        <f>P190/Q190</f>
        <v>1.263157894736842</v>
      </c>
      <c r="S190" s="86">
        <v>20</v>
      </c>
      <c r="T190" s="86">
        <v>24</v>
      </c>
      <c r="U190" s="87">
        <f>S190/T190</f>
        <v>0.83333333333333337</v>
      </c>
      <c r="V190" s="89"/>
      <c r="W190" s="89"/>
      <c r="X190" s="87" t="e">
        <f>V190/W190</f>
        <v>#DIV/0!</v>
      </c>
      <c r="Y190" s="86"/>
      <c r="Z190" s="86"/>
      <c r="AA190" s="87" t="e">
        <f>Y190/Z190</f>
        <v>#DIV/0!</v>
      </c>
      <c r="AB190" s="184">
        <f t="shared" si="27"/>
        <v>0.77966101694915257</v>
      </c>
    </row>
    <row r="191" spans="1:28" x14ac:dyDescent="0.2">
      <c r="A191" s="182" t="s">
        <v>120</v>
      </c>
      <c r="B191" s="196" t="s">
        <v>7</v>
      </c>
      <c r="C191" s="86">
        <v>29</v>
      </c>
      <c r="D191" s="86">
        <v>15</v>
      </c>
      <c r="E191" s="87">
        <f>C191/D191</f>
        <v>1.9333333333333333</v>
      </c>
      <c r="F191" s="86"/>
      <c r="G191" s="86"/>
      <c r="H191" s="88" t="e">
        <f>F191/G191</f>
        <v>#DIV/0!</v>
      </c>
      <c r="I191" s="86">
        <v>29</v>
      </c>
      <c r="J191" s="86">
        <v>33</v>
      </c>
      <c r="K191" s="87">
        <f>I191/J191</f>
        <v>0.87878787878787878</v>
      </c>
      <c r="L191" s="86">
        <v>26</v>
      </c>
      <c r="M191" s="86">
        <v>29</v>
      </c>
      <c r="N191" s="87">
        <f>L191/M191</f>
        <v>0.89655172413793105</v>
      </c>
      <c r="O191" s="199"/>
      <c r="P191" s="86"/>
      <c r="Q191" s="86"/>
      <c r="R191" s="87" t="e">
        <f>P191/Q191</f>
        <v>#DIV/0!</v>
      </c>
      <c r="S191" s="86"/>
      <c r="T191" s="86"/>
      <c r="U191" s="87" t="e">
        <f>S191/T191</f>
        <v>#DIV/0!</v>
      </c>
      <c r="V191" s="89"/>
      <c r="W191" s="89"/>
      <c r="X191" s="87" t="e">
        <f>V191/W191</f>
        <v>#DIV/0!</v>
      </c>
      <c r="Y191" s="86"/>
      <c r="Z191" s="86"/>
      <c r="AA191" s="87" t="e">
        <f>Y191/Z191</f>
        <v>#DIV/0!</v>
      </c>
      <c r="AB191" s="184">
        <f t="shared" si="27"/>
        <v>1.0909090909090908</v>
      </c>
    </row>
    <row r="192" spans="1:28" x14ac:dyDescent="0.2">
      <c r="A192" s="183" t="s">
        <v>111</v>
      </c>
      <c r="B192" s="196" t="s">
        <v>6</v>
      </c>
      <c r="C192" s="86">
        <v>24</v>
      </c>
      <c r="D192" s="86">
        <v>37</v>
      </c>
      <c r="E192" s="87">
        <f>C192/D192</f>
        <v>0.64864864864864868</v>
      </c>
      <c r="F192" s="86"/>
      <c r="G192" s="86"/>
      <c r="H192" s="88" t="e">
        <f>F192/G192</f>
        <v>#DIV/0!</v>
      </c>
      <c r="I192" s="86">
        <v>21</v>
      </c>
      <c r="J192" s="86">
        <v>38</v>
      </c>
      <c r="K192" s="87">
        <f>I192/J192</f>
        <v>0.55263157894736847</v>
      </c>
      <c r="L192" s="86"/>
      <c r="M192" s="86"/>
      <c r="N192" s="87" t="e">
        <f>L192/M192</f>
        <v>#DIV/0!</v>
      </c>
      <c r="O192" s="199"/>
      <c r="P192" s="86"/>
      <c r="Q192" s="86"/>
      <c r="R192" s="87" t="e">
        <f>P192/Q192</f>
        <v>#DIV/0!</v>
      </c>
      <c r="S192" s="86"/>
      <c r="T192" s="86"/>
      <c r="U192" s="87" t="e">
        <f>S192/T192</f>
        <v>#DIV/0!</v>
      </c>
      <c r="V192" s="89"/>
      <c r="W192" s="89"/>
      <c r="X192" s="87" t="e">
        <f>V192/W192</f>
        <v>#DIV/0!</v>
      </c>
      <c r="Y192" s="86"/>
      <c r="Z192" s="86"/>
      <c r="AA192" s="87" t="e">
        <f>Y192/Z192</f>
        <v>#DIV/0!</v>
      </c>
      <c r="AB192" s="184">
        <f t="shared" si="27"/>
        <v>0.6</v>
      </c>
    </row>
    <row r="193" spans="1:28" x14ac:dyDescent="0.2">
      <c r="A193" s="183" t="s">
        <v>19</v>
      </c>
      <c r="B193" s="196" t="s">
        <v>7</v>
      </c>
      <c r="C193" s="86">
        <v>21</v>
      </c>
      <c r="D193" s="86">
        <v>25</v>
      </c>
      <c r="E193" s="87">
        <f t="shared" si="18"/>
        <v>0.84</v>
      </c>
      <c r="F193" s="86">
        <v>29</v>
      </c>
      <c r="G193" s="86">
        <v>39</v>
      </c>
      <c r="H193" s="88">
        <f t="shared" si="19"/>
        <v>0.74358974358974361</v>
      </c>
      <c r="I193" s="86">
        <v>28</v>
      </c>
      <c r="J193" s="86">
        <v>42</v>
      </c>
      <c r="K193" s="87">
        <f t="shared" si="20"/>
        <v>0.66666666666666663</v>
      </c>
      <c r="L193" s="86"/>
      <c r="M193" s="86"/>
      <c r="N193" s="87" t="e">
        <f t="shared" si="21"/>
        <v>#DIV/0!</v>
      </c>
      <c r="O193" s="199"/>
      <c r="P193" s="86"/>
      <c r="Q193" s="86"/>
      <c r="R193" s="87" t="e">
        <f t="shared" si="22"/>
        <v>#DIV/0!</v>
      </c>
      <c r="S193" s="86"/>
      <c r="T193" s="86"/>
      <c r="U193" s="87" t="e">
        <f t="shared" si="23"/>
        <v>#DIV/0!</v>
      </c>
      <c r="V193" s="89"/>
      <c r="W193" s="89"/>
      <c r="X193" s="87" t="e">
        <f t="shared" si="24"/>
        <v>#DIV/0!</v>
      </c>
      <c r="Y193" s="86"/>
      <c r="Z193" s="86"/>
      <c r="AA193" s="87" t="e">
        <f t="shared" si="25"/>
        <v>#DIV/0!</v>
      </c>
      <c r="AB193" s="184">
        <f t="shared" si="27"/>
        <v>0.73584905660377353</v>
      </c>
    </row>
    <row r="194" spans="1:28" x14ac:dyDescent="0.2">
      <c r="A194" s="183" t="s">
        <v>20</v>
      </c>
      <c r="B194" s="196" t="s">
        <v>7</v>
      </c>
      <c r="C194" s="86">
        <v>29</v>
      </c>
      <c r="D194" s="86">
        <v>25</v>
      </c>
      <c r="E194" s="87">
        <f t="shared" si="18"/>
        <v>1.1599999999999999</v>
      </c>
      <c r="F194" s="86"/>
      <c r="G194" s="86"/>
      <c r="H194" s="88" t="e">
        <f t="shared" si="19"/>
        <v>#DIV/0!</v>
      </c>
      <c r="I194" s="86">
        <v>25</v>
      </c>
      <c r="J194" s="86">
        <v>25</v>
      </c>
      <c r="K194" s="87">
        <f t="shared" si="20"/>
        <v>1</v>
      </c>
      <c r="L194" s="86"/>
      <c r="M194" s="86"/>
      <c r="N194" s="87" t="e">
        <f t="shared" si="21"/>
        <v>#DIV/0!</v>
      </c>
      <c r="O194" s="199"/>
      <c r="P194" s="86"/>
      <c r="Q194" s="86"/>
      <c r="R194" s="87" t="e">
        <f t="shared" si="22"/>
        <v>#DIV/0!</v>
      </c>
      <c r="S194" s="86"/>
      <c r="T194" s="86"/>
      <c r="U194" s="87" t="e">
        <f t="shared" si="23"/>
        <v>#DIV/0!</v>
      </c>
      <c r="V194" s="89"/>
      <c r="W194" s="89"/>
      <c r="X194" s="87" t="e">
        <f t="shared" si="24"/>
        <v>#DIV/0!</v>
      </c>
      <c r="Y194" s="86"/>
      <c r="Z194" s="86"/>
      <c r="AA194" s="87" t="e">
        <f t="shared" si="25"/>
        <v>#DIV/0!</v>
      </c>
      <c r="AB194" s="184">
        <f t="shared" si="27"/>
        <v>1.08</v>
      </c>
    </row>
    <row r="195" spans="1:28" x14ac:dyDescent="0.2">
      <c r="A195" s="183" t="s">
        <v>58</v>
      </c>
      <c r="B195" s="196" t="s">
        <v>7</v>
      </c>
      <c r="C195" s="86">
        <v>29</v>
      </c>
      <c r="D195" s="86">
        <v>27</v>
      </c>
      <c r="E195" s="87">
        <f t="shared" si="18"/>
        <v>1.0740740740740742</v>
      </c>
      <c r="F195" s="86"/>
      <c r="G195" s="86"/>
      <c r="H195" s="88" t="e">
        <f t="shared" si="19"/>
        <v>#DIV/0!</v>
      </c>
      <c r="I195" s="86">
        <v>29</v>
      </c>
      <c r="J195" s="86">
        <v>38</v>
      </c>
      <c r="K195" s="87">
        <f t="shared" si="20"/>
        <v>0.76315789473684215</v>
      </c>
      <c r="L195" s="86">
        <v>29</v>
      </c>
      <c r="M195" s="86">
        <v>30</v>
      </c>
      <c r="N195" s="87">
        <f t="shared" si="21"/>
        <v>0.96666666666666667</v>
      </c>
      <c r="O195" s="199"/>
      <c r="P195" s="86">
        <v>29</v>
      </c>
      <c r="Q195" s="86">
        <v>25</v>
      </c>
      <c r="R195" s="87">
        <f t="shared" si="22"/>
        <v>1.1599999999999999</v>
      </c>
      <c r="S195" s="86">
        <v>29</v>
      </c>
      <c r="T195" s="86">
        <v>29</v>
      </c>
      <c r="U195" s="87">
        <f t="shared" si="23"/>
        <v>1</v>
      </c>
      <c r="V195" s="89">
        <v>29</v>
      </c>
      <c r="W195" s="89">
        <v>28</v>
      </c>
      <c r="X195" s="87">
        <f t="shared" si="24"/>
        <v>1.0357142857142858</v>
      </c>
      <c r="Y195" s="86">
        <v>29</v>
      </c>
      <c r="Z195" s="86">
        <v>29</v>
      </c>
      <c r="AA195" s="87">
        <f t="shared" si="25"/>
        <v>1</v>
      </c>
      <c r="AB195" s="184">
        <f t="shared" si="27"/>
        <v>0.9854368932038835</v>
      </c>
    </row>
    <row r="196" spans="1:28" x14ac:dyDescent="0.2">
      <c r="A196" s="183" t="s">
        <v>103</v>
      </c>
      <c r="B196" s="196" t="s">
        <v>7</v>
      </c>
      <c r="C196" s="86"/>
      <c r="D196" s="86"/>
      <c r="E196" s="87" t="e">
        <f t="shared" si="18"/>
        <v>#DIV/0!</v>
      </c>
      <c r="F196" s="86">
        <v>29</v>
      </c>
      <c r="G196" s="86">
        <v>21</v>
      </c>
      <c r="H196" s="88">
        <f t="shared" si="19"/>
        <v>1.3809523809523809</v>
      </c>
      <c r="I196" s="86">
        <v>28</v>
      </c>
      <c r="J196" s="86">
        <v>28</v>
      </c>
      <c r="K196" s="87">
        <f t="shared" si="20"/>
        <v>1</v>
      </c>
      <c r="L196" s="86">
        <v>29</v>
      </c>
      <c r="M196" s="86">
        <v>26</v>
      </c>
      <c r="N196" s="87">
        <f t="shared" si="21"/>
        <v>1.1153846153846154</v>
      </c>
      <c r="O196" s="199"/>
      <c r="P196" s="86">
        <v>29</v>
      </c>
      <c r="Q196" s="86">
        <v>17</v>
      </c>
      <c r="R196" s="87">
        <f t="shared" si="22"/>
        <v>1.7058823529411764</v>
      </c>
      <c r="S196" s="86">
        <v>13</v>
      </c>
      <c r="T196" s="86">
        <v>20</v>
      </c>
      <c r="U196" s="87">
        <f t="shared" si="23"/>
        <v>0.65</v>
      </c>
      <c r="V196" s="89"/>
      <c r="W196" s="89"/>
      <c r="X196" s="87" t="e">
        <f t="shared" si="24"/>
        <v>#DIV/0!</v>
      </c>
      <c r="Y196" s="86"/>
      <c r="Z196" s="86"/>
      <c r="AA196" s="87" t="e">
        <f t="shared" si="25"/>
        <v>#DIV/0!</v>
      </c>
      <c r="AB196" s="184">
        <f t="shared" si="27"/>
        <v>1.1428571428571428</v>
      </c>
    </row>
    <row r="197" spans="1:28" x14ac:dyDescent="0.2">
      <c r="A197" s="182" t="s">
        <v>123</v>
      </c>
      <c r="B197" s="196" t="s">
        <v>4</v>
      </c>
      <c r="C197" s="86">
        <v>10</v>
      </c>
      <c r="D197" s="86">
        <v>32</v>
      </c>
      <c r="E197" s="87">
        <f>C197/D197</f>
        <v>0.3125</v>
      </c>
      <c r="F197" s="86"/>
      <c r="G197" s="86"/>
      <c r="H197" s="88" t="e">
        <f>F197/G197</f>
        <v>#DIV/0!</v>
      </c>
      <c r="I197" s="86">
        <v>2</v>
      </c>
      <c r="J197" s="86">
        <v>37</v>
      </c>
      <c r="K197" s="87">
        <f>I197/J197</f>
        <v>5.4054054054054057E-2</v>
      </c>
      <c r="L197" s="86"/>
      <c r="M197" s="86"/>
      <c r="N197" s="87" t="e">
        <f>L197/M197</f>
        <v>#DIV/0!</v>
      </c>
      <c r="O197" s="199"/>
      <c r="P197" s="86"/>
      <c r="Q197" s="86"/>
      <c r="R197" s="87" t="e">
        <f>P197/Q197</f>
        <v>#DIV/0!</v>
      </c>
      <c r="S197" s="86"/>
      <c r="T197" s="86"/>
      <c r="U197" s="87" t="e">
        <f>S197/T197</f>
        <v>#DIV/0!</v>
      </c>
      <c r="V197" s="89"/>
      <c r="W197" s="89"/>
      <c r="X197" s="87" t="e">
        <f>V197/W197</f>
        <v>#DIV/0!</v>
      </c>
      <c r="Y197" s="86"/>
      <c r="Z197" s="86"/>
      <c r="AA197" s="87" t="e">
        <f>Y197/Z197</f>
        <v>#DIV/0!</v>
      </c>
      <c r="AB197" s="184">
        <f t="shared" si="27"/>
        <v>0.17391304347826086</v>
      </c>
    </row>
    <row r="198" spans="1:28" x14ac:dyDescent="0.2">
      <c r="A198" s="183" t="s">
        <v>104</v>
      </c>
      <c r="B198" s="196" t="s">
        <v>7</v>
      </c>
      <c r="C198" s="86">
        <v>29</v>
      </c>
      <c r="D198" s="86">
        <v>37</v>
      </c>
      <c r="E198" s="87">
        <f t="shared" si="18"/>
        <v>0.78378378378378377</v>
      </c>
      <c r="F198" s="86"/>
      <c r="G198" s="86"/>
      <c r="H198" s="88" t="e">
        <f t="shared" si="19"/>
        <v>#DIV/0!</v>
      </c>
      <c r="I198" s="86">
        <v>29</v>
      </c>
      <c r="J198" s="86">
        <v>16</v>
      </c>
      <c r="K198" s="87">
        <f t="shared" si="20"/>
        <v>1.8125</v>
      </c>
      <c r="L198" s="86">
        <v>24</v>
      </c>
      <c r="M198" s="86">
        <v>30</v>
      </c>
      <c r="N198" s="87">
        <f t="shared" si="21"/>
        <v>0.8</v>
      </c>
      <c r="O198" s="199"/>
      <c r="P198" s="86"/>
      <c r="Q198" s="86"/>
      <c r="R198" s="87" t="e">
        <f t="shared" si="22"/>
        <v>#DIV/0!</v>
      </c>
      <c r="S198" s="86"/>
      <c r="T198" s="86"/>
      <c r="U198" s="87" t="e">
        <f t="shared" si="23"/>
        <v>#DIV/0!</v>
      </c>
      <c r="V198" s="89"/>
      <c r="W198" s="89"/>
      <c r="X198" s="87" t="e">
        <f t="shared" si="24"/>
        <v>#DIV/0!</v>
      </c>
      <c r="Y198" s="86"/>
      <c r="Z198" s="86"/>
      <c r="AA198" s="87" t="e">
        <f t="shared" si="25"/>
        <v>#DIV/0!</v>
      </c>
      <c r="AB198" s="184">
        <f t="shared" si="27"/>
        <v>0.98795180722891562</v>
      </c>
    </row>
    <row r="199" spans="1:28" x14ac:dyDescent="0.2">
      <c r="A199" s="183" t="s">
        <v>37</v>
      </c>
      <c r="B199" s="196" t="s">
        <v>6</v>
      </c>
      <c r="C199" s="86">
        <v>24</v>
      </c>
      <c r="D199" s="86">
        <v>35</v>
      </c>
      <c r="E199" s="87">
        <f t="shared" si="18"/>
        <v>0.68571428571428572</v>
      </c>
      <c r="F199" s="86"/>
      <c r="G199" s="86"/>
      <c r="H199" s="88" t="e">
        <f t="shared" si="19"/>
        <v>#DIV/0!</v>
      </c>
      <c r="I199" s="86">
        <v>14</v>
      </c>
      <c r="J199" s="86">
        <v>20</v>
      </c>
      <c r="K199" s="87">
        <f t="shared" si="20"/>
        <v>0.7</v>
      </c>
      <c r="L199" s="86"/>
      <c r="M199" s="86"/>
      <c r="N199" s="87" t="e">
        <f t="shared" si="21"/>
        <v>#DIV/0!</v>
      </c>
      <c r="O199" s="199"/>
      <c r="P199" s="86"/>
      <c r="Q199" s="86"/>
      <c r="R199" s="87" t="e">
        <f t="shared" si="22"/>
        <v>#DIV/0!</v>
      </c>
      <c r="S199" s="86"/>
      <c r="T199" s="86"/>
      <c r="U199" s="87" t="e">
        <f t="shared" si="23"/>
        <v>#DIV/0!</v>
      </c>
      <c r="V199" s="89"/>
      <c r="W199" s="89"/>
      <c r="X199" s="87" t="e">
        <f t="shared" si="24"/>
        <v>#DIV/0!</v>
      </c>
      <c r="Y199" s="86"/>
      <c r="Z199" s="86"/>
      <c r="AA199" s="87" t="e">
        <f t="shared" si="25"/>
        <v>#DIV/0!</v>
      </c>
      <c r="AB199" s="184">
        <f t="shared" si="27"/>
        <v>0.69090909090909092</v>
      </c>
    </row>
    <row r="200" spans="1:28" x14ac:dyDescent="0.2">
      <c r="B200" s="196"/>
      <c r="O200" s="199"/>
    </row>
    <row r="201" spans="1:28" x14ac:dyDescent="0.2">
      <c r="B201" s="196"/>
      <c r="O201" s="199"/>
    </row>
    <row r="202" spans="1:28" x14ac:dyDescent="0.2">
      <c r="B202" s="196"/>
      <c r="O202" s="199"/>
    </row>
    <row r="203" spans="1:28" x14ac:dyDescent="0.2">
      <c r="B203" s="196"/>
      <c r="O203" s="199"/>
    </row>
    <row r="204" spans="1:28" x14ac:dyDescent="0.2">
      <c r="B204" s="196"/>
      <c r="O204" s="199"/>
    </row>
    <row r="205" spans="1:28" x14ac:dyDescent="0.2">
      <c r="B205" s="196"/>
      <c r="O205" s="199"/>
    </row>
    <row r="206" spans="1:28" x14ac:dyDescent="0.2">
      <c r="B206" s="196"/>
      <c r="O206" s="199"/>
    </row>
    <row r="207" spans="1:28" x14ac:dyDescent="0.2">
      <c r="B207" s="196"/>
      <c r="O207" s="199"/>
    </row>
    <row r="208" spans="1:28" x14ac:dyDescent="0.2">
      <c r="B208" s="196"/>
      <c r="O208" s="199"/>
    </row>
    <row r="209" spans="2:15" x14ac:dyDescent="0.2">
      <c r="B209" s="196"/>
      <c r="O209" s="199"/>
    </row>
    <row r="210" spans="2:15" x14ac:dyDescent="0.2">
      <c r="B210" s="196"/>
      <c r="O210" s="199"/>
    </row>
    <row r="211" spans="2:15" x14ac:dyDescent="0.2">
      <c r="B211" s="196"/>
      <c r="O211" s="199"/>
    </row>
    <row r="212" spans="2:15" x14ac:dyDescent="0.2">
      <c r="B212" s="196"/>
      <c r="O212" s="199"/>
    </row>
    <row r="213" spans="2:15" x14ac:dyDescent="0.2">
      <c r="B213" s="196"/>
      <c r="O213" s="199"/>
    </row>
    <row r="214" spans="2:15" x14ac:dyDescent="0.2">
      <c r="B214" s="196"/>
      <c r="O214" s="199"/>
    </row>
    <row r="215" spans="2:15" x14ac:dyDescent="0.2">
      <c r="B215" s="196"/>
      <c r="O215" s="199"/>
    </row>
    <row r="216" spans="2:15" x14ac:dyDescent="0.2">
      <c r="B216" s="196"/>
      <c r="O216" s="199"/>
    </row>
    <row r="217" spans="2:15" x14ac:dyDescent="0.2">
      <c r="B217" s="196"/>
      <c r="O217" s="199"/>
    </row>
    <row r="218" spans="2:15" x14ac:dyDescent="0.2">
      <c r="B218" s="196"/>
      <c r="O218" s="199"/>
    </row>
    <row r="219" spans="2:15" x14ac:dyDescent="0.2">
      <c r="B219" s="196"/>
      <c r="O219" s="199"/>
    </row>
    <row r="220" spans="2:15" x14ac:dyDescent="0.2">
      <c r="B220" s="196"/>
      <c r="O220" s="199"/>
    </row>
    <row r="221" spans="2:15" x14ac:dyDescent="0.2">
      <c r="B221" s="196"/>
      <c r="O221" s="199"/>
    </row>
    <row r="222" spans="2:15" x14ac:dyDescent="0.2">
      <c r="B222" s="196"/>
      <c r="O222" s="199"/>
    </row>
    <row r="223" spans="2:15" x14ac:dyDescent="0.2">
      <c r="B223" s="196"/>
      <c r="O223" s="199"/>
    </row>
    <row r="224" spans="2:15" x14ac:dyDescent="0.2">
      <c r="B224" s="196"/>
      <c r="O224" s="199"/>
    </row>
    <row r="225" spans="2:15" x14ac:dyDescent="0.2">
      <c r="B225" s="196"/>
      <c r="O225" s="199"/>
    </row>
    <row r="226" spans="2:15" x14ac:dyDescent="0.2">
      <c r="B226" s="196"/>
      <c r="O226" s="199"/>
    </row>
    <row r="227" spans="2:15" x14ac:dyDescent="0.2">
      <c r="B227" s="196"/>
      <c r="O227" s="199"/>
    </row>
    <row r="228" spans="2:15" x14ac:dyDescent="0.2">
      <c r="B228" s="196"/>
      <c r="O228" s="199"/>
    </row>
    <row r="229" spans="2:15" x14ac:dyDescent="0.2">
      <c r="B229" s="196"/>
      <c r="O229" s="199"/>
    </row>
    <row r="230" spans="2:15" x14ac:dyDescent="0.2">
      <c r="B230" s="196"/>
      <c r="O230" s="199"/>
    </row>
    <row r="231" spans="2:15" x14ac:dyDescent="0.2">
      <c r="B231" s="196"/>
      <c r="O231" s="199"/>
    </row>
    <row r="232" spans="2:15" x14ac:dyDescent="0.2">
      <c r="B232" s="196"/>
      <c r="O232" s="199"/>
    </row>
    <row r="233" spans="2:15" x14ac:dyDescent="0.2">
      <c r="B233" s="196"/>
      <c r="O233" s="199"/>
    </row>
    <row r="234" spans="2:15" x14ac:dyDescent="0.2">
      <c r="B234" s="196"/>
      <c r="O234" s="199"/>
    </row>
    <row r="235" spans="2:15" x14ac:dyDescent="0.2">
      <c r="B235" s="196"/>
      <c r="O235" s="199"/>
    </row>
    <row r="236" spans="2:15" x14ac:dyDescent="0.2">
      <c r="B236" s="196"/>
      <c r="O236" s="199"/>
    </row>
    <row r="237" spans="2:15" x14ac:dyDescent="0.2">
      <c r="B237" s="196"/>
      <c r="O237" s="199"/>
    </row>
    <row r="238" spans="2:15" x14ac:dyDescent="0.2">
      <c r="B238" s="196"/>
      <c r="O238" s="199"/>
    </row>
    <row r="239" spans="2:15" x14ac:dyDescent="0.2">
      <c r="B239" s="196"/>
      <c r="O239" s="199"/>
    </row>
    <row r="240" spans="2:15" x14ac:dyDescent="0.2">
      <c r="B240" s="196"/>
      <c r="O240" s="199"/>
    </row>
    <row r="241" spans="2:15" x14ac:dyDescent="0.2">
      <c r="B241" s="196"/>
      <c r="O241" s="199"/>
    </row>
    <row r="242" spans="2:15" x14ac:dyDescent="0.2">
      <c r="B242" s="196"/>
      <c r="O242" s="199"/>
    </row>
    <row r="243" spans="2:15" x14ac:dyDescent="0.2">
      <c r="B243" s="196"/>
      <c r="O243" s="199"/>
    </row>
    <row r="244" spans="2:15" x14ac:dyDescent="0.2">
      <c r="B244" s="196"/>
      <c r="O244" s="199"/>
    </row>
    <row r="245" spans="2:15" x14ac:dyDescent="0.2">
      <c r="B245" s="196"/>
      <c r="O245" s="199"/>
    </row>
    <row r="246" spans="2:15" x14ac:dyDescent="0.2">
      <c r="B246" s="196"/>
      <c r="O246" s="199"/>
    </row>
    <row r="247" spans="2:15" x14ac:dyDescent="0.2">
      <c r="B247" s="196"/>
      <c r="O247" s="199"/>
    </row>
    <row r="248" spans="2:15" x14ac:dyDescent="0.2">
      <c r="B248" s="196"/>
      <c r="O248" s="199"/>
    </row>
    <row r="249" spans="2:15" x14ac:dyDescent="0.2">
      <c r="B249" s="196"/>
      <c r="O249" s="199"/>
    </row>
    <row r="250" spans="2:15" x14ac:dyDescent="0.2">
      <c r="B250" s="196"/>
      <c r="O250" s="199"/>
    </row>
    <row r="251" spans="2:15" x14ac:dyDescent="0.2">
      <c r="B251" s="196"/>
      <c r="O251" s="199"/>
    </row>
    <row r="252" spans="2:15" x14ac:dyDescent="0.2">
      <c r="B252" s="196"/>
      <c r="O252" s="199"/>
    </row>
    <row r="253" spans="2:15" x14ac:dyDescent="0.2">
      <c r="B253" s="196"/>
      <c r="O253" s="199"/>
    </row>
    <row r="254" spans="2:15" x14ac:dyDescent="0.2">
      <c r="B254" s="196"/>
      <c r="O254" s="199"/>
    </row>
    <row r="255" spans="2:15" x14ac:dyDescent="0.2">
      <c r="B255" s="196"/>
      <c r="O255" s="199"/>
    </row>
    <row r="256" spans="2:15" x14ac:dyDescent="0.2">
      <c r="B256" s="196"/>
      <c r="O256" s="199"/>
    </row>
    <row r="257" spans="2:15" x14ac:dyDescent="0.2">
      <c r="B257" s="196"/>
      <c r="O257" s="199"/>
    </row>
    <row r="258" spans="2:15" x14ac:dyDescent="0.2">
      <c r="B258" s="196"/>
      <c r="O258" s="199"/>
    </row>
    <row r="259" spans="2:15" x14ac:dyDescent="0.2">
      <c r="B259" s="196"/>
      <c r="O259" s="199"/>
    </row>
    <row r="260" spans="2:15" x14ac:dyDescent="0.2">
      <c r="B260" s="196"/>
      <c r="O260" s="199"/>
    </row>
    <row r="261" spans="2:15" x14ac:dyDescent="0.2">
      <c r="B261" s="196"/>
      <c r="O261" s="199"/>
    </row>
    <row r="262" spans="2:15" x14ac:dyDescent="0.2">
      <c r="B262" s="196"/>
      <c r="O262" s="199"/>
    </row>
    <row r="263" spans="2:15" x14ac:dyDescent="0.2">
      <c r="B263" s="196"/>
      <c r="O263" s="199"/>
    </row>
    <row r="264" spans="2:15" x14ac:dyDescent="0.2">
      <c r="B264" s="196"/>
      <c r="O264" s="199"/>
    </row>
    <row r="265" spans="2:15" x14ac:dyDescent="0.2">
      <c r="B265" s="196"/>
      <c r="O265" s="199"/>
    </row>
    <row r="266" spans="2:15" x14ac:dyDescent="0.2">
      <c r="B266" s="196"/>
      <c r="O266" s="199"/>
    </row>
    <row r="267" spans="2:15" x14ac:dyDescent="0.2">
      <c r="B267" s="196"/>
      <c r="O267" s="199"/>
    </row>
    <row r="268" spans="2:15" x14ac:dyDescent="0.2">
      <c r="B268" s="196"/>
      <c r="O268" s="199"/>
    </row>
    <row r="269" spans="2:15" x14ac:dyDescent="0.2">
      <c r="B269" s="196"/>
      <c r="O269" s="199"/>
    </row>
    <row r="270" spans="2:15" x14ac:dyDescent="0.2">
      <c r="B270" s="196"/>
      <c r="O270" s="199"/>
    </row>
    <row r="271" spans="2:15" x14ac:dyDescent="0.2">
      <c r="B271" s="196"/>
      <c r="O271" s="199"/>
    </row>
    <row r="272" spans="2:15" x14ac:dyDescent="0.2">
      <c r="B272" s="196"/>
      <c r="O272" s="199"/>
    </row>
    <row r="273" spans="2:15" x14ac:dyDescent="0.2">
      <c r="B273" s="196"/>
      <c r="O273" s="199"/>
    </row>
    <row r="274" spans="2:15" x14ac:dyDescent="0.2">
      <c r="B274" s="196"/>
      <c r="O274" s="199"/>
    </row>
    <row r="275" spans="2:15" x14ac:dyDescent="0.2">
      <c r="B275" s="196"/>
      <c r="O275" s="199"/>
    </row>
    <row r="276" spans="2:15" x14ac:dyDescent="0.2">
      <c r="B276" s="196"/>
      <c r="O276" s="199"/>
    </row>
    <row r="277" spans="2:15" x14ac:dyDescent="0.2">
      <c r="B277" s="196"/>
      <c r="O277" s="199"/>
    </row>
    <row r="278" spans="2:15" x14ac:dyDescent="0.2">
      <c r="B278" s="196"/>
      <c r="O278" s="199"/>
    </row>
    <row r="279" spans="2:15" x14ac:dyDescent="0.2">
      <c r="B279" s="196"/>
      <c r="O279" s="199"/>
    </row>
    <row r="280" spans="2:15" x14ac:dyDescent="0.2">
      <c r="B280" s="196"/>
      <c r="O280" s="199"/>
    </row>
    <row r="281" spans="2:15" x14ac:dyDescent="0.2">
      <c r="B281" s="196"/>
      <c r="O281" s="199"/>
    </row>
    <row r="282" spans="2:15" x14ac:dyDescent="0.2">
      <c r="B282" s="196"/>
      <c r="O282" s="199"/>
    </row>
    <row r="283" spans="2:15" x14ac:dyDescent="0.2">
      <c r="B283" s="196"/>
      <c r="O283" s="199"/>
    </row>
    <row r="284" spans="2:15" x14ac:dyDescent="0.2">
      <c r="B284" s="196"/>
      <c r="O284" s="199"/>
    </row>
    <row r="285" spans="2:15" x14ac:dyDescent="0.2">
      <c r="B285" s="196"/>
      <c r="O285" s="199"/>
    </row>
    <row r="286" spans="2:15" x14ac:dyDescent="0.2">
      <c r="B286" s="196"/>
      <c r="O286" s="199"/>
    </row>
    <row r="287" spans="2:15" x14ac:dyDescent="0.2">
      <c r="B287" s="196"/>
      <c r="O287" s="199"/>
    </row>
    <row r="288" spans="2:15" x14ac:dyDescent="0.2">
      <c r="B288" s="196"/>
      <c r="O288" s="199"/>
    </row>
    <row r="289" spans="2:15" x14ac:dyDescent="0.2">
      <c r="B289" s="196"/>
      <c r="O289" s="199"/>
    </row>
    <row r="290" spans="2:15" x14ac:dyDescent="0.2">
      <c r="B290" s="196"/>
      <c r="O290" s="199"/>
    </row>
    <row r="291" spans="2:15" x14ac:dyDescent="0.2">
      <c r="B291" s="196"/>
      <c r="O291" s="199"/>
    </row>
    <row r="292" spans="2:15" x14ac:dyDescent="0.2">
      <c r="B292" s="196"/>
      <c r="O292" s="199"/>
    </row>
    <row r="293" spans="2:15" x14ac:dyDescent="0.2">
      <c r="B293" s="196"/>
      <c r="O293" s="199"/>
    </row>
    <row r="294" spans="2:15" x14ac:dyDescent="0.2">
      <c r="B294" s="196"/>
      <c r="O294" s="199"/>
    </row>
    <row r="295" spans="2:15" x14ac:dyDescent="0.2">
      <c r="B295" s="196"/>
      <c r="O295" s="199"/>
    </row>
    <row r="296" spans="2:15" x14ac:dyDescent="0.2">
      <c r="B296" s="196"/>
      <c r="O296" s="199"/>
    </row>
    <row r="297" spans="2:15" x14ac:dyDescent="0.2">
      <c r="B297" s="196"/>
      <c r="O297" s="199"/>
    </row>
    <row r="298" spans="2:15" x14ac:dyDescent="0.2">
      <c r="B298" s="196"/>
      <c r="O298" s="199"/>
    </row>
    <row r="299" spans="2:15" x14ac:dyDescent="0.2">
      <c r="B299" s="196"/>
      <c r="O299" s="199"/>
    </row>
    <row r="300" spans="2:15" x14ac:dyDescent="0.2">
      <c r="B300" s="196"/>
      <c r="O300" s="199"/>
    </row>
    <row r="301" spans="2:15" x14ac:dyDescent="0.2">
      <c r="B301" s="196"/>
      <c r="O301" s="199"/>
    </row>
    <row r="302" spans="2:15" x14ac:dyDescent="0.2">
      <c r="B302" s="196"/>
      <c r="O302" s="199"/>
    </row>
    <row r="303" spans="2:15" x14ac:dyDescent="0.2">
      <c r="B303" s="196"/>
      <c r="O303" s="199"/>
    </row>
    <row r="304" spans="2:15" x14ac:dyDescent="0.2">
      <c r="B304" s="196"/>
      <c r="O304" s="199"/>
    </row>
    <row r="305" spans="2:15" x14ac:dyDescent="0.2">
      <c r="B305" s="196"/>
      <c r="O305" s="199"/>
    </row>
    <row r="306" spans="2:15" x14ac:dyDescent="0.2">
      <c r="B306" s="196"/>
      <c r="O306" s="199"/>
    </row>
    <row r="307" spans="2:15" x14ac:dyDescent="0.2">
      <c r="B307" s="196"/>
      <c r="O307" s="199"/>
    </row>
    <row r="308" spans="2:15" x14ac:dyDescent="0.2">
      <c r="B308" s="196"/>
      <c r="O308" s="199"/>
    </row>
    <row r="309" spans="2:15" x14ac:dyDescent="0.2">
      <c r="B309" s="196"/>
      <c r="O309" s="199"/>
    </row>
    <row r="310" spans="2:15" x14ac:dyDescent="0.2">
      <c r="B310" s="196"/>
      <c r="O310" s="199"/>
    </row>
    <row r="311" spans="2:15" x14ac:dyDescent="0.2">
      <c r="B311" s="196"/>
      <c r="O311" s="199"/>
    </row>
    <row r="312" spans="2:15" x14ac:dyDescent="0.2">
      <c r="B312" s="196"/>
      <c r="O312" s="199"/>
    </row>
    <row r="313" spans="2:15" x14ac:dyDescent="0.2">
      <c r="B313" s="196"/>
      <c r="O313" s="199"/>
    </row>
    <row r="314" spans="2:15" x14ac:dyDescent="0.2">
      <c r="B314" s="196"/>
      <c r="O314" s="199"/>
    </row>
    <row r="315" spans="2:15" x14ac:dyDescent="0.2">
      <c r="B315" s="196"/>
      <c r="O315" s="199"/>
    </row>
    <row r="316" spans="2:15" x14ac:dyDescent="0.2">
      <c r="B316" s="196"/>
      <c r="O316" s="199"/>
    </row>
    <row r="317" spans="2:15" x14ac:dyDescent="0.2">
      <c r="B317" s="196"/>
      <c r="O317" s="199"/>
    </row>
    <row r="318" spans="2:15" x14ac:dyDescent="0.2">
      <c r="B318" s="196"/>
      <c r="O318" s="199"/>
    </row>
    <row r="319" spans="2:15" x14ac:dyDescent="0.2">
      <c r="B319" s="196"/>
      <c r="O319" s="199"/>
    </row>
    <row r="320" spans="2:15" x14ac:dyDescent="0.2">
      <c r="B320" s="196"/>
      <c r="O320" s="199"/>
    </row>
    <row r="321" spans="2:15" x14ac:dyDescent="0.2">
      <c r="B321" s="196"/>
      <c r="O321" s="199"/>
    </row>
    <row r="322" spans="2:15" x14ac:dyDescent="0.2">
      <c r="B322" s="196"/>
      <c r="O322" s="199"/>
    </row>
    <row r="323" spans="2:15" x14ac:dyDescent="0.2">
      <c r="B323" s="196"/>
      <c r="O323" s="199"/>
    </row>
    <row r="324" spans="2:15" x14ac:dyDescent="0.2">
      <c r="B324" s="196"/>
      <c r="O324" s="199"/>
    </row>
    <row r="325" spans="2:15" x14ac:dyDescent="0.2">
      <c r="B325" s="196"/>
      <c r="O325" s="199"/>
    </row>
    <row r="326" spans="2:15" x14ac:dyDescent="0.2">
      <c r="B326" s="196"/>
      <c r="O326" s="199"/>
    </row>
    <row r="327" spans="2:15" x14ac:dyDescent="0.2">
      <c r="B327" s="196"/>
      <c r="O327" s="199"/>
    </row>
    <row r="328" spans="2:15" x14ac:dyDescent="0.2">
      <c r="B328" s="196"/>
      <c r="O328" s="199"/>
    </row>
    <row r="329" spans="2:15" x14ac:dyDescent="0.2">
      <c r="B329" s="196"/>
      <c r="O329" s="199"/>
    </row>
    <row r="330" spans="2:15" x14ac:dyDescent="0.2">
      <c r="B330" s="196"/>
      <c r="O330" s="199"/>
    </row>
    <row r="331" spans="2:15" x14ac:dyDescent="0.2">
      <c r="B331" s="196"/>
      <c r="O331" s="199"/>
    </row>
    <row r="332" spans="2:15" x14ac:dyDescent="0.2">
      <c r="B332" s="196"/>
      <c r="O332" s="199"/>
    </row>
    <row r="333" spans="2:15" x14ac:dyDescent="0.2">
      <c r="B333" s="196"/>
      <c r="O333" s="199"/>
    </row>
    <row r="334" spans="2:15" x14ac:dyDescent="0.2">
      <c r="B334" s="196"/>
      <c r="O334" s="199"/>
    </row>
    <row r="335" spans="2:15" x14ac:dyDescent="0.2">
      <c r="B335" s="196"/>
      <c r="O335" s="199"/>
    </row>
    <row r="336" spans="2:15" x14ac:dyDescent="0.2">
      <c r="B336" s="196"/>
      <c r="O336" s="199"/>
    </row>
    <row r="337" spans="2:15" x14ac:dyDescent="0.2">
      <c r="B337" s="196"/>
      <c r="O337" s="199"/>
    </row>
    <row r="338" spans="2:15" x14ac:dyDescent="0.2">
      <c r="B338" s="196"/>
      <c r="O338" s="199"/>
    </row>
    <row r="339" spans="2:15" x14ac:dyDescent="0.2">
      <c r="B339" s="196"/>
      <c r="O339" s="199"/>
    </row>
    <row r="340" spans="2:15" x14ac:dyDescent="0.2">
      <c r="B340" s="196"/>
      <c r="O340" s="199"/>
    </row>
    <row r="341" spans="2:15" x14ac:dyDescent="0.2">
      <c r="B341" s="196"/>
      <c r="O341" s="199"/>
    </row>
    <row r="342" spans="2:15" x14ac:dyDescent="0.2">
      <c r="B342" s="196"/>
      <c r="O342" s="199"/>
    </row>
    <row r="343" spans="2:15" x14ac:dyDescent="0.2">
      <c r="B343" s="196"/>
      <c r="O343" s="199"/>
    </row>
    <row r="344" spans="2:15" x14ac:dyDescent="0.2">
      <c r="B344" s="196"/>
      <c r="O344" s="199"/>
    </row>
    <row r="345" spans="2:15" x14ac:dyDescent="0.2">
      <c r="B345" s="196"/>
      <c r="O345" s="199"/>
    </row>
    <row r="346" spans="2:15" x14ac:dyDescent="0.2">
      <c r="B346" s="196"/>
      <c r="O346" s="199"/>
    </row>
    <row r="347" spans="2:15" x14ac:dyDescent="0.2">
      <c r="B347" s="196"/>
      <c r="O347" s="199"/>
    </row>
    <row r="348" spans="2:15" x14ac:dyDescent="0.2">
      <c r="B348" s="196"/>
      <c r="O348" s="199"/>
    </row>
    <row r="349" spans="2:15" x14ac:dyDescent="0.2">
      <c r="B349" s="196"/>
      <c r="O349" s="199"/>
    </row>
    <row r="350" spans="2:15" x14ac:dyDescent="0.2">
      <c r="B350" s="196"/>
      <c r="O350" s="199"/>
    </row>
    <row r="351" spans="2:15" x14ac:dyDescent="0.2">
      <c r="B351" s="196"/>
      <c r="O351" s="199"/>
    </row>
    <row r="352" spans="2:15" x14ac:dyDescent="0.2">
      <c r="B352" s="196"/>
      <c r="O352" s="199"/>
    </row>
    <row r="353" spans="2:15" x14ac:dyDescent="0.2">
      <c r="B353" s="196"/>
      <c r="O353" s="199"/>
    </row>
    <row r="354" spans="2:15" x14ac:dyDescent="0.2">
      <c r="B354" s="196"/>
      <c r="O354" s="199"/>
    </row>
    <row r="355" spans="2:15" x14ac:dyDescent="0.2">
      <c r="B355" s="196"/>
      <c r="O355" s="199"/>
    </row>
    <row r="356" spans="2:15" x14ac:dyDescent="0.2">
      <c r="B356" s="196"/>
      <c r="O356" s="199"/>
    </row>
    <row r="357" spans="2:15" x14ac:dyDescent="0.2">
      <c r="B357" s="196"/>
      <c r="O357" s="199"/>
    </row>
    <row r="358" spans="2:15" x14ac:dyDescent="0.2">
      <c r="B358" s="196"/>
      <c r="O358" s="199"/>
    </row>
    <row r="359" spans="2:15" x14ac:dyDescent="0.2">
      <c r="B359" s="196"/>
      <c r="O359" s="199"/>
    </row>
    <row r="360" spans="2:15" x14ac:dyDescent="0.2">
      <c r="B360" s="196"/>
      <c r="O360" s="199"/>
    </row>
    <row r="361" spans="2:15" x14ac:dyDescent="0.2">
      <c r="B361" s="196"/>
      <c r="O361" s="199"/>
    </row>
    <row r="362" spans="2:15" x14ac:dyDescent="0.2">
      <c r="B362" s="196"/>
      <c r="O362" s="199"/>
    </row>
    <row r="363" spans="2:15" x14ac:dyDescent="0.2">
      <c r="B363" s="196"/>
      <c r="O363" s="199"/>
    </row>
    <row r="364" spans="2:15" x14ac:dyDescent="0.2">
      <c r="B364" s="196"/>
      <c r="O364" s="199"/>
    </row>
    <row r="365" spans="2:15" x14ac:dyDescent="0.2">
      <c r="B365" s="196"/>
      <c r="O365" s="199"/>
    </row>
    <row r="366" spans="2:15" x14ac:dyDescent="0.2">
      <c r="B366" s="196"/>
      <c r="O366" s="199"/>
    </row>
    <row r="367" spans="2:15" x14ac:dyDescent="0.2">
      <c r="B367" s="196"/>
      <c r="O367" s="199"/>
    </row>
    <row r="368" spans="2:15" x14ac:dyDescent="0.2">
      <c r="B368" s="196"/>
      <c r="O368" s="199"/>
    </row>
    <row r="369" spans="2:15" x14ac:dyDescent="0.2">
      <c r="B369" s="196"/>
      <c r="O369" s="199"/>
    </row>
    <row r="370" spans="2:15" x14ac:dyDescent="0.2">
      <c r="B370" s="196"/>
      <c r="O370" s="199"/>
    </row>
    <row r="371" spans="2:15" x14ac:dyDescent="0.2">
      <c r="B371" s="196"/>
      <c r="O371" s="199"/>
    </row>
    <row r="372" spans="2:15" x14ac:dyDescent="0.2">
      <c r="B372" s="196"/>
      <c r="O372" s="199"/>
    </row>
    <row r="373" spans="2:15" x14ac:dyDescent="0.2">
      <c r="B373" s="196"/>
      <c r="O373" s="199"/>
    </row>
    <row r="374" spans="2:15" x14ac:dyDescent="0.2">
      <c r="B374" s="196"/>
      <c r="O374" s="199"/>
    </row>
    <row r="375" spans="2:15" x14ac:dyDescent="0.2">
      <c r="B375" s="196"/>
      <c r="O375" s="199"/>
    </row>
    <row r="376" spans="2:15" x14ac:dyDescent="0.2">
      <c r="B376" s="196"/>
      <c r="O376" s="199"/>
    </row>
    <row r="377" spans="2:15" x14ac:dyDescent="0.2">
      <c r="B377" s="196"/>
      <c r="O377" s="199"/>
    </row>
    <row r="378" spans="2:15" x14ac:dyDescent="0.2">
      <c r="B378" s="196"/>
      <c r="O378" s="199"/>
    </row>
    <row r="379" spans="2:15" x14ac:dyDescent="0.2">
      <c r="B379" s="196"/>
      <c r="O379" s="199"/>
    </row>
    <row r="380" spans="2:15" x14ac:dyDescent="0.2">
      <c r="B380" s="196"/>
      <c r="O380" s="199"/>
    </row>
    <row r="381" spans="2:15" x14ac:dyDescent="0.2">
      <c r="B381" s="196"/>
      <c r="O381" s="199"/>
    </row>
    <row r="382" spans="2:15" x14ac:dyDescent="0.2">
      <c r="B382" s="196"/>
      <c r="O382" s="199"/>
    </row>
    <row r="383" spans="2:15" x14ac:dyDescent="0.2">
      <c r="B383" s="196"/>
      <c r="O383" s="199"/>
    </row>
    <row r="384" spans="2:15" x14ac:dyDescent="0.2">
      <c r="B384" s="196"/>
      <c r="O384" s="199"/>
    </row>
    <row r="385" spans="2:15" x14ac:dyDescent="0.2">
      <c r="B385" s="196"/>
      <c r="O385" s="199"/>
    </row>
    <row r="386" spans="2:15" x14ac:dyDescent="0.2">
      <c r="B386" s="196"/>
      <c r="O386" s="199"/>
    </row>
    <row r="387" spans="2:15" x14ac:dyDescent="0.2">
      <c r="B387" s="196"/>
      <c r="O387" s="199"/>
    </row>
    <row r="388" spans="2:15" x14ac:dyDescent="0.2">
      <c r="B388" s="196"/>
      <c r="O388" s="199"/>
    </row>
    <row r="389" spans="2:15" x14ac:dyDescent="0.2">
      <c r="B389" s="196"/>
      <c r="O389" s="199"/>
    </row>
    <row r="390" spans="2:15" x14ac:dyDescent="0.2">
      <c r="B390" s="196"/>
      <c r="O390" s="199"/>
    </row>
    <row r="391" spans="2:15" x14ac:dyDescent="0.2">
      <c r="B391" s="196"/>
      <c r="O391" s="199"/>
    </row>
    <row r="392" spans="2:15" x14ac:dyDescent="0.2">
      <c r="B392" s="196"/>
      <c r="O392" s="199"/>
    </row>
    <row r="393" spans="2:15" x14ac:dyDescent="0.2">
      <c r="B393" s="196"/>
      <c r="O393" s="199"/>
    </row>
    <row r="394" spans="2:15" x14ac:dyDescent="0.2">
      <c r="B394" s="196"/>
      <c r="O394" s="199"/>
    </row>
    <row r="395" spans="2:15" x14ac:dyDescent="0.2">
      <c r="B395" s="196"/>
      <c r="O395" s="199"/>
    </row>
    <row r="396" spans="2:15" x14ac:dyDescent="0.2">
      <c r="B396" s="196"/>
      <c r="O396" s="199"/>
    </row>
    <row r="397" spans="2:15" x14ac:dyDescent="0.2">
      <c r="B397" s="196"/>
      <c r="O397" s="199"/>
    </row>
    <row r="398" spans="2:15" x14ac:dyDescent="0.2">
      <c r="B398" s="196"/>
      <c r="O398" s="199"/>
    </row>
    <row r="399" spans="2:15" x14ac:dyDescent="0.2">
      <c r="B399" s="196"/>
      <c r="O399" s="199"/>
    </row>
    <row r="400" spans="2:15" x14ac:dyDescent="0.2">
      <c r="B400" s="196"/>
      <c r="O400" s="199"/>
    </row>
    <row r="401" spans="2:15" x14ac:dyDescent="0.2">
      <c r="B401" s="196"/>
      <c r="O401" s="199"/>
    </row>
    <row r="402" spans="2:15" x14ac:dyDescent="0.2">
      <c r="B402" s="196"/>
      <c r="O402" s="199"/>
    </row>
    <row r="403" spans="2:15" x14ac:dyDescent="0.2">
      <c r="B403" s="196"/>
      <c r="O403" s="199"/>
    </row>
    <row r="404" spans="2:15" x14ac:dyDescent="0.2">
      <c r="B404" s="196"/>
      <c r="O404" s="199"/>
    </row>
    <row r="405" spans="2:15" x14ac:dyDescent="0.2">
      <c r="B405" s="196"/>
      <c r="O405" s="199"/>
    </row>
    <row r="406" spans="2:15" x14ac:dyDescent="0.2">
      <c r="B406" s="196"/>
      <c r="O406" s="199"/>
    </row>
    <row r="407" spans="2:15" x14ac:dyDescent="0.2">
      <c r="B407" s="196"/>
      <c r="O407" s="199"/>
    </row>
    <row r="408" spans="2:15" x14ac:dyDescent="0.2">
      <c r="B408" s="196"/>
      <c r="O408" s="199"/>
    </row>
    <row r="409" spans="2:15" x14ac:dyDescent="0.2">
      <c r="B409" s="196"/>
      <c r="O409" s="199"/>
    </row>
    <row r="410" spans="2:15" x14ac:dyDescent="0.2">
      <c r="B410" s="196"/>
      <c r="O410" s="199"/>
    </row>
    <row r="411" spans="2:15" x14ac:dyDescent="0.2">
      <c r="B411" s="196"/>
      <c r="O411" s="199"/>
    </row>
    <row r="412" spans="2:15" x14ac:dyDescent="0.2">
      <c r="B412" s="196"/>
      <c r="O412" s="199"/>
    </row>
    <row r="413" spans="2:15" x14ac:dyDescent="0.2">
      <c r="B413" s="196"/>
      <c r="O413" s="199"/>
    </row>
    <row r="414" spans="2:15" x14ac:dyDescent="0.2">
      <c r="B414" s="196"/>
      <c r="O414" s="199"/>
    </row>
    <row r="415" spans="2:15" x14ac:dyDescent="0.2">
      <c r="B415" s="196"/>
      <c r="O415" s="199"/>
    </row>
    <row r="416" spans="2:15" x14ac:dyDescent="0.2">
      <c r="B416" s="196"/>
      <c r="O416" s="199"/>
    </row>
    <row r="417" spans="2:15" x14ac:dyDescent="0.2">
      <c r="B417" s="196"/>
      <c r="O417" s="199"/>
    </row>
    <row r="418" spans="2:15" x14ac:dyDescent="0.2">
      <c r="B418" s="196"/>
      <c r="O418" s="199"/>
    </row>
    <row r="419" spans="2:15" x14ac:dyDescent="0.2">
      <c r="B419" s="196"/>
      <c r="O419" s="199"/>
    </row>
    <row r="420" spans="2:15" x14ac:dyDescent="0.2">
      <c r="B420" s="196"/>
      <c r="O420" s="199"/>
    </row>
    <row r="421" spans="2:15" x14ac:dyDescent="0.2">
      <c r="B421" s="196"/>
      <c r="O421" s="199"/>
    </row>
    <row r="422" spans="2:15" x14ac:dyDescent="0.2">
      <c r="B422" s="196"/>
      <c r="O422" s="199"/>
    </row>
    <row r="423" spans="2:15" x14ac:dyDescent="0.2">
      <c r="B423" s="196"/>
      <c r="O423" s="199"/>
    </row>
    <row r="424" spans="2:15" x14ac:dyDescent="0.2">
      <c r="B424" s="196"/>
      <c r="O424" s="199"/>
    </row>
    <row r="425" spans="2:15" x14ac:dyDescent="0.2">
      <c r="B425" s="196"/>
      <c r="O425" s="199"/>
    </row>
    <row r="426" spans="2:15" x14ac:dyDescent="0.2">
      <c r="B426" s="196"/>
      <c r="O426" s="199"/>
    </row>
    <row r="427" spans="2:15" x14ac:dyDescent="0.2">
      <c r="B427" s="196"/>
      <c r="O427" s="199"/>
    </row>
    <row r="428" spans="2:15" x14ac:dyDescent="0.2">
      <c r="B428" s="196"/>
      <c r="O428" s="199"/>
    </row>
    <row r="429" spans="2:15" x14ac:dyDescent="0.2">
      <c r="B429" s="196"/>
      <c r="O429" s="199"/>
    </row>
    <row r="430" spans="2:15" x14ac:dyDescent="0.2">
      <c r="B430" s="196"/>
      <c r="O430" s="199"/>
    </row>
    <row r="431" spans="2:15" x14ac:dyDescent="0.2">
      <c r="B431" s="196"/>
      <c r="O431" s="199"/>
    </row>
    <row r="432" spans="2:15" x14ac:dyDescent="0.2">
      <c r="B432" s="196"/>
      <c r="O432" s="199"/>
    </row>
    <row r="433" spans="2:15" x14ac:dyDescent="0.2">
      <c r="B433" s="196"/>
      <c r="O433" s="199"/>
    </row>
    <row r="434" spans="2:15" x14ac:dyDescent="0.2">
      <c r="B434" s="196"/>
      <c r="O434" s="199"/>
    </row>
    <row r="435" spans="2:15" x14ac:dyDescent="0.2">
      <c r="B435" s="196"/>
      <c r="O435" s="199"/>
    </row>
    <row r="436" spans="2:15" x14ac:dyDescent="0.2">
      <c r="B436" s="196"/>
      <c r="O436" s="199"/>
    </row>
    <row r="437" spans="2:15" x14ac:dyDescent="0.2">
      <c r="B437" s="196"/>
      <c r="O437" s="199"/>
    </row>
    <row r="438" spans="2:15" x14ac:dyDescent="0.2">
      <c r="B438" s="196"/>
      <c r="O438" s="199"/>
    </row>
    <row r="439" spans="2:15" x14ac:dyDescent="0.2">
      <c r="B439" s="196"/>
      <c r="O439" s="199"/>
    </row>
    <row r="440" spans="2:15" x14ac:dyDescent="0.2">
      <c r="B440" s="196"/>
      <c r="O440" s="199"/>
    </row>
    <row r="441" spans="2:15" x14ac:dyDescent="0.2">
      <c r="B441" s="196"/>
      <c r="O441" s="199"/>
    </row>
    <row r="442" spans="2:15" x14ac:dyDescent="0.2">
      <c r="B442" s="196"/>
      <c r="O442" s="199"/>
    </row>
    <row r="443" spans="2:15" x14ac:dyDescent="0.2">
      <c r="B443" s="196"/>
      <c r="O443" s="199"/>
    </row>
    <row r="444" spans="2:15" x14ac:dyDescent="0.2">
      <c r="B444" s="196"/>
      <c r="O444" s="199"/>
    </row>
    <row r="445" spans="2:15" x14ac:dyDescent="0.2">
      <c r="B445" s="196"/>
      <c r="O445" s="199"/>
    </row>
    <row r="446" spans="2:15" x14ac:dyDescent="0.2">
      <c r="B446" s="196"/>
      <c r="O446" s="199"/>
    </row>
    <row r="447" spans="2:15" x14ac:dyDescent="0.2">
      <c r="B447" s="196"/>
      <c r="O447" s="199"/>
    </row>
    <row r="448" spans="2:15" x14ac:dyDescent="0.2">
      <c r="B448" s="196"/>
      <c r="O448" s="199"/>
    </row>
    <row r="449" spans="2:15" x14ac:dyDescent="0.2">
      <c r="B449" s="196"/>
      <c r="O449" s="199"/>
    </row>
    <row r="450" spans="2:15" x14ac:dyDescent="0.2">
      <c r="B450" s="196"/>
      <c r="O450" s="199"/>
    </row>
    <row r="451" spans="2:15" x14ac:dyDescent="0.2">
      <c r="B451" s="196"/>
      <c r="O451" s="199"/>
    </row>
    <row r="452" spans="2:15" x14ac:dyDescent="0.2">
      <c r="B452" s="196"/>
      <c r="O452" s="199"/>
    </row>
    <row r="453" spans="2:15" x14ac:dyDescent="0.2">
      <c r="B453" s="196"/>
      <c r="O453" s="199"/>
    </row>
    <row r="454" spans="2:15" x14ac:dyDescent="0.2">
      <c r="B454" s="196"/>
      <c r="O454" s="199"/>
    </row>
    <row r="455" spans="2:15" x14ac:dyDescent="0.2">
      <c r="B455" s="196"/>
      <c r="O455" s="199"/>
    </row>
    <row r="456" spans="2:15" x14ac:dyDescent="0.2">
      <c r="B456" s="196"/>
      <c r="O456" s="199"/>
    </row>
    <row r="457" spans="2:15" x14ac:dyDescent="0.2">
      <c r="B457" s="196"/>
      <c r="O457" s="199"/>
    </row>
    <row r="458" spans="2:15" x14ac:dyDescent="0.2">
      <c r="B458" s="196"/>
      <c r="O458" s="199"/>
    </row>
    <row r="459" spans="2:15" x14ac:dyDescent="0.2">
      <c r="B459" s="196"/>
      <c r="O459" s="199"/>
    </row>
    <row r="460" spans="2:15" x14ac:dyDescent="0.2">
      <c r="B460" s="196"/>
      <c r="O460" s="199"/>
    </row>
    <row r="461" spans="2:15" x14ac:dyDescent="0.2">
      <c r="B461" s="196"/>
      <c r="O461" s="199"/>
    </row>
    <row r="462" spans="2:15" x14ac:dyDescent="0.2">
      <c r="B462" s="196"/>
      <c r="O462" s="199"/>
    </row>
    <row r="463" spans="2:15" x14ac:dyDescent="0.2">
      <c r="B463" s="196"/>
      <c r="O463" s="199"/>
    </row>
    <row r="464" spans="2:15" x14ac:dyDescent="0.2">
      <c r="B464" s="196"/>
      <c r="O464" s="199"/>
    </row>
    <row r="465" spans="2:15" x14ac:dyDescent="0.2">
      <c r="B465" s="196"/>
      <c r="O465" s="199"/>
    </row>
    <row r="466" spans="2:15" x14ac:dyDescent="0.2">
      <c r="B466" s="196"/>
      <c r="O466" s="199"/>
    </row>
    <row r="467" spans="2:15" x14ac:dyDescent="0.2">
      <c r="B467" s="196"/>
      <c r="O467" s="199"/>
    </row>
    <row r="468" spans="2:15" x14ac:dyDescent="0.2">
      <c r="B468" s="196"/>
      <c r="O468" s="199"/>
    </row>
    <row r="469" spans="2:15" x14ac:dyDescent="0.2">
      <c r="B469" s="196"/>
      <c r="O469" s="199"/>
    </row>
    <row r="470" spans="2:15" x14ac:dyDescent="0.2">
      <c r="B470" s="196"/>
      <c r="O470" s="199"/>
    </row>
    <row r="471" spans="2:15" x14ac:dyDescent="0.2">
      <c r="B471" s="196"/>
      <c r="O471" s="199"/>
    </row>
    <row r="472" spans="2:15" x14ac:dyDescent="0.2">
      <c r="B472" s="196"/>
      <c r="O472" s="199"/>
    </row>
    <row r="473" spans="2:15" x14ac:dyDescent="0.2">
      <c r="B473" s="196"/>
      <c r="O473" s="199"/>
    </row>
    <row r="474" spans="2:15" x14ac:dyDescent="0.2">
      <c r="B474" s="196"/>
      <c r="O474" s="199"/>
    </row>
    <row r="475" spans="2:15" x14ac:dyDescent="0.2">
      <c r="B475" s="196"/>
      <c r="O475" s="199"/>
    </row>
    <row r="476" spans="2:15" x14ac:dyDescent="0.2">
      <c r="B476" s="196"/>
      <c r="O476" s="199"/>
    </row>
    <row r="477" spans="2:15" x14ac:dyDescent="0.2">
      <c r="B477" s="196"/>
      <c r="O477" s="199"/>
    </row>
    <row r="478" spans="2:15" x14ac:dyDescent="0.2">
      <c r="B478" s="196"/>
      <c r="O478" s="199"/>
    </row>
    <row r="479" spans="2:15" x14ac:dyDescent="0.2">
      <c r="B479" s="196"/>
      <c r="O479" s="199"/>
    </row>
    <row r="480" spans="2:15" x14ac:dyDescent="0.2">
      <c r="B480" s="196"/>
      <c r="O480" s="199"/>
    </row>
    <row r="481" spans="2:15" x14ac:dyDescent="0.2">
      <c r="B481" s="196"/>
      <c r="O481" s="199"/>
    </row>
    <row r="482" spans="2:15" x14ac:dyDescent="0.2">
      <c r="B482" s="196"/>
      <c r="O482" s="199"/>
    </row>
    <row r="483" spans="2:15" x14ac:dyDescent="0.2">
      <c r="B483" s="196"/>
      <c r="O483" s="199"/>
    </row>
    <row r="484" spans="2:15" x14ac:dyDescent="0.2">
      <c r="B484" s="196"/>
      <c r="O484" s="199"/>
    </row>
    <row r="485" spans="2:15" x14ac:dyDescent="0.2">
      <c r="B485" s="196"/>
      <c r="O485" s="199"/>
    </row>
    <row r="486" spans="2:15" x14ac:dyDescent="0.2">
      <c r="B486" s="196"/>
      <c r="O486" s="199"/>
    </row>
    <row r="487" spans="2:15" x14ac:dyDescent="0.2">
      <c r="B487" s="196"/>
      <c r="O487" s="199"/>
    </row>
    <row r="488" spans="2:15" x14ac:dyDescent="0.2">
      <c r="B488" s="196"/>
      <c r="O488" s="199"/>
    </row>
    <row r="489" spans="2:15" x14ac:dyDescent="0.2">
      <c r="B489" s="196"/>
      <c r="O489" s="199"/>
    </row>
    <row r="490" spans="2:15" x14ac:dyDescent="0.2">
      <c r="B490" s="196"/>
      <c r="O490" s="199"/>
    </row>
    <row r="491" spans="2:15" x14ac:dyDescent="0.2">
      <c r="B491" s="196"/>
      <c r="O491" s="199"/>
    </row>
    <row r="492" spans="2:15" x14ac:dyDescent="0.2">
      <c r="B492" s="196"/>
      <c r="O492" s="199"/>
    </row>
    <row r="493" spans="2:15" x14ac:dyDescent="0.2">
      <c r="B493" s="196"/>
      <c r="O493" s="199"/>
    </row>
    <row r="494" spans="2:15" x14ac:dyDescent="0.2">
      <c r="B494" s="196"/>
      <c r="O494" s="199"/>
    </row>
    <row r="495" spans="2:15" x14ac:dyDescent="0.2">
      <c r="B495" s="196"/>
      <c r="O495" s="199"/>
    </row>
    <row r="496" spans="2:15" x14ac:dyDescent="0.2">
      <c r="B496" s="196"/>
      <c r="O496" s="199"/>
    </row>
    <row r="497" spans="2:15" x14ac:dyDescent="0.2">
      <c r="B497" s="196"/>
      <c r="O497" s="199"/>
    </row>
    <row r="498" spans="2:15" x14ac:dyDescent="0.2">
      <c r="B498" s="196"/>
      <c r="O498" s="199"/>
    </row>
    <row r="499" spans="2:15" x14ac:dyDescent="0.2">
      <c r="B499" s="196"/>
      <c r="O499" s="199"/>
    </row>
    <row r="500" spans="2:15" x14ac:dyDescent="0.2">
      <c r="B500" s="196"/>
      <c r="O500" s="199"/>
    </row>
    <row r="501" spans="2:15" x14ac:dyDescent="0.2">
      <c r="B501" s="196"/>
      <c r="O501" s="199"/>
    </row>
    <row r="502" spans="2:15" x14ac:dyDescent="0.2">
      <c r="B502" s="196"/>
      <c r="O502" s="199"/>
    </row>
    <row r="503" spans="2:15" x14ac:dyDescent="0.2">
      <c r="B503" s="196"/>
      <c r="O503" s="199"/>
    </row>
    <row r="504" spans="2:15" x14ac:dyDescent="0.2">
      <c r="B504" s="196"/>
      <c r="O504" s="199"/>
    </row>
    <row r="505" spans="2:15" x14ac:dyDescent="0.2">
      <c r="B505" s="196"/>
      <c r="O505" s="199"/>
    </row>
    <row r="506" spans="2:15" x14ac:dyDescent="0.2">
      <c r="B506" s="196"/>
      <c r="O506" s="199"/>
    </row>
    <row r="507" spans="2:15" x14ac:dyDescent="0.2">
      <c r="B507" s="196"/>
      <c r="O507" s="199"/>
    </row>
    <row r="508" spans="2:15" x14ac:dyDescent="0.2">
      <c r="B508" s="196"/>
      <c r="O508" s="199"/>
    </row>
    <row r="509" spans="2:15" x14ac:dyDescent="0.2">
      <c r="B509" s="196"/>
      <c r="O509" s="199"/>
    </row>
    <row r="510" spans="2:15" x14ac:dyDescent="0.2">
      <c r="B510" s="196"/>
      <c r="O510" s="199"/>
    </row>
    <row r="511" spans="2:15" x14ac:dyDescent="0.2">
      <c r="B511" s="196"/>
      <c r="O511" s="199"/>
    </row>
    <row r="512" spans="2:15" x14ac:dyDescent="0.2">
      <c r="B512" s="196"/>
      <c r="O512" s="199"/>
    </row>
    <row r="513" spans="2:15" x14ac:dyDescent="0.2">
      <c r="B513" s="196"/>
      <c r="O513" s="199"/>
    </row>
    <row r="514" spans="2:15" x14ac:dyDescent="0.2">
      <c r="B514" s="196"/>
      <c r="O514" s="199"/>
    </row>
    <row r="515" spans="2:15" x14ac:dyDescent="0.2">
      <c r="B515" s="196"/>
      <c r="O515" s="199"/>
    </row>
    <row r="516" spans="2:15" x14ac:dyDescent="0.2">
      <c r="B516" s="196"/>
      <c r="O516" s="199"/>
    </row>
    <row r="517" spans="2:15" x14ac:dyDescent="0.2">
      <c r="B517" s="196"/>
      <c r="O517" s="199"/>
    </row>
    <row r="518" spans="2:15" x14ac:dyDescent="0.2">
      <c r="B518" s="196"/>
      <c r="O518" s="199"/>
    </row>
    <row r="519" spans="2:15" x14ac:dyDescent="0.2">
      <c r="B519" s="196"/>
      <c r="O519" s="199"/>
    </row>
    <row r="520" spans="2:15" x14ac:dyDescent="0.2">
      <c r="B520" s="196"/>
      <c r="O520" s="199"/>
    </row>
    <row r="521" spans="2:15" x14ac:dyDescent="0.2">
      <c r="B521" s="196"/>
      <c r="O521" s="199"/>
    </row>
    <row r="522" spans="2:15" x14ac:dyDescent="0.2">
      <c r="B522" s="196"/>
      <c r="O522" s="199"/>
    </row>
    <row r="523" spans="2:15" x14ac:dyDescent="0.2">
      <c r="B523" s="196"/>
      <c r="O523" s="199"/>
    </row>
    <row r="524" spans="2:15" x14ac:dyDescent="0.2">
      <c r="B524" s="196"/>
      <c r="O524" s="199"/>
    </row>
    <row r="525" spans="2:15" x14ac:dyDescent="0.2">
      <c r="B525" s="196"/>
      <c r="O525" s="199"/>
    </row>
    <row r="526" spans="2:15" x14ac:dyDescent="0.2">
      <c r="B526" s="196"/>
      <c r="O526" s="199"/>
    </row>
    <row r="527" spans="2:15" x14ac:dyDescent="0.2">
      <c r="B527" s="196"/>
      <c r="O527" s="199"/>
    </row>
    <row r="528" spans="2:15" x14ac:dyDescent="0.2">
      <c r="B528" s="196"/>
      <c r="O528" s="199"/>
    </row>
    <row r="529" spans="2:15" x14ac:dyDescent="0.2">
      <c r="B529" s="196"/>
      <c r="O529" s="199"/>
    </row>
    <row r="530" spans="2:15" x14ac:dyDescent="0.2">
      <c r="B530" s="196"/>
      <c r="O530" s="199"/>
    </row>
    <row r="531" spans="2:15" x14ac:dyDescent="0.2">
      <c r="B531" s="196"/>
      <c r="O531" s="199"/>
    </row>
    <row r="532" spans="2:15" x14ac:dyDescent="0.2">
      <c r="B532" s="196"/>
      <c r="O532" s="199"/>
    </row>
    <row r="533" spans="2:15" x14ac:dyDescent="0.2">
      <c r="B533" s="196"/>
      <c r="O533" s="199"/>
    </row>
    <row r="534" spans="2:15" x14ac:dyDescent="0.2">
      <c r="B534" s="196"/>
      <c r="O534" s="199"/>
    </row>
    <row r="535" spans="2:15" x14ac:dyDescent="0.2">
      <c r="B535" s="196"/>
      <c r="O535" s="199"/>
    </row>
    <row r="536" spans="2:15" x14ac:dyDescent="0.2">
      <c r="B536" s="196"/>
      <c r="O536" s="199"/>
    </row>
    <row r="537" spans="2:15" x14ac:dyDescent="0.2">
      <c r="B537" s="196"/>
      <c r="O537" s="199"/>
    </row>
    <row r="538" spans="2:15" x14ac:dyDescent="0.2">
      <c r="B538" s="196"/>
      <c r="O538" s="199"/>
    </row>
    <row r="539" spans="2:15" x14ac:dyDescent="0.2">
      <c r="B539" s="196"/>
      <c r="O539" s="199"/>
    </row>
    <row r="540" spans="2:15" x14ac:dyDescent="0.2">
      <c r="B540" s="196"/>
      <c r="O540" s="199"/>
    </row>
    <row r="541" spans="2:15" x14ac:dyDescent="0.2">
      <c r="B541" s="196"/>
      <c r="O541" s="199"/>
    </row>
    <row r="542" spans="2:15" x14ac:dyDescent="0.2">
      <c r="B542" s="196"/>
      <c r="O542" s="199"/>
    </row>
    <row r="543" spans="2:15" x14ac:dyDescent="0.2">
      <c r="B543" s="196"/>
      <c r="O543" s="199"/>
    </row>
    <row r="544" spans="2:15" x14ac:dyDescent="0.2">
      <c r="B544" s="196"/>
      <c r="O544" s="199"/>
    </row>
    <row r="545" spans="2:15" x14ac:dyDescent="0.2">
      <c r="B545" s="196"/>
      <c r="O545" s="199"/>
    </row>
    <row r="546" spans="2:15" x14ac:dyDescent="0.2">
      <c r="B546" s="196"/>
      <c r="O546" s="199"/>
    </row>
    <row r="547" spans="2:15" x14ac:dyDescent="0.2">
      <c r="B547" s="196"/>
      <c r="O547" s="199"/>
    </row>
    <row r="548" spans="2:15" x14ac:dyDescent="0.2">
      <c r="B548" s="196"/>
      <c r="O548" s="199"/>
    </row>
    <row r="549" spans="2:15" x14ac:dyDescent="0.2">
      <c r="B549" s="196"/>
      <c r="O549" s="199"/>
    </row>
    <row r="550" spans="2:15" x14ac:dyDescent="0.2">
      <c r="B550" s="196"/>
      <c r="O550" s="199"/>
    </row>
    <row r="551" spans="2:15" x14ac:dyDescent="0.2">
      <c r="B551" s="196"/>
      <c r="O551" s="199"/>
    </row>
    <row r="552" spans="2:15" x14ac:dyDescent="0.2">
      <c r="B552" s="196"/>
      <c r="O552" s="199"/>
    </row>
    <row r="553" spans="2:15" x14ac:dyDescent="0.2">
      <c r="B553" s="196"/>
      <c r="O553" s="199"/>
    </row>
    <row r="554" spans="2:15" x14ac:dyDescent="0.2">
      <c r="B554" s="196"/>
      <c r="O554" s="199"/>
    </row>
    <row r="555" spans="2:15" x14ac:dyDescent="0.2">
      <c r="B555" s="196"/>
      <c r="O555" s="199"/>
    </row>
    <row r="556" spans="2:15" x14ac:dyDescent="0.2">
      <c r="B556" s="196"/>
      <c r="O556" s="199"/>
    </row>
    <row r="557" spans="2:15" x14ac:dyDescent="0.2">
      <c r="B557" s="196"/>
      <c r="O557" s="199"/>
    </row>
    <row r="558" spans="2:15" x14ac:dyDescent="0.2">
      <c r="B558" s="196"/>
      <c r="O558" s="199"/>
    </row>
    <row r="559" spans="2:15" x14ac:dyDescent="0.2">
      <c r="B559" s="196"/>
      <c r="O559" s="199"/>
    </row>
    <row r="560" spans="2:15" x14ac:dyDescent="0.2">
      <c r="B560" s="196"/>
      <c r="O560" s="199"/>
    </row>
    <row r="561" spans="2:15" x14ac:dyDescent="0.2">
      <c r="B561" s="196"/>
      <c r="O561" s="199"/>
    </row>
    <row r="562" spans="2:15" x14ac:dyDescent="0.2">
      <c r="B562" s="196"/>
      <c r="O562" s="199"/>
    </row>
    <row r="563" spans="2:15" x14ac:dyDescent="0.2">
      <c r="B563" s="196"/>
      <c r="O563" s="199"/>
    </row>
    <row r="564" spans="2:15" x14ac:dyDescent="0.2">
      <c r="B564" s="196"/>
      <c r="O564" s="199"/>
    </row>
    <row r="565" spans="2:15" x14ac:dyDescent="0.2">
      <c r="B565" s="196"/>
      <c r="O565" s="199"/>
    </row>
    <row r="566" spans="2:15" x14ac:dyDescent="0.2">
      <c r="B566" s="196"/>
      <c r="O566" s="199"/>
    </row>
    <row r="567" spans="2:15" x14ac:dyDescent="0.2">
      <c r="B567" s="196"/>
      <c r="O567" s="199"/>
    </row>
    <row r="568" spans="2:15" x14ac:dyDescent="0.2">
      <c r="B568" s="196"/>
      <c r="O568" s="199"/>
    </row>
    <row r="569" spans="2:15" x14ac:dyDescent="0.2">
      <c r="B569" s="196"/>
      <c r="O569" s="199"/>
    </row>
    <row r="570" spans="2:15" x14ac:dyDescent="0.2">
      <c r="B570" s="196"/>
      <c r="O570" s="199"/>
    </row>
    <row r="571" spans="2:15" x14ac:dyDescent="0.2">
      <c r="B571" s="196"/>
      <c r="O571" s="199"/>
    </row>
    <row r="572" spans="2:15" x14ac:dyDescent="0.2">
      <c r="B572" s="196"/>
      <c r="O572" s="199"/>
    </row>
    <row r="573" spans="2:15" x14ac:dyDescent="0.2">
      <c r="B573" s="196"/>
      <c r="O573" s="199"/>
    </row>
    <row r="574" spans="2:15" x14ac:dyDescent="0.2">
      <c r="B574" s="196"/>
      <c r="O574" s="199"/>
    </row>
    <row r="575" spans="2:15" x14ac:dyDescent="0.2">
      <c r="B575" s="196"/>
      <c r="O575" s="199"/>
    </row>
    <row r="576" spans="2:15" x14ac:dyDescent="0.2">
      <c r="B576" s="196"/>
      <c r="O576" s="199"/>
    </row>
    <row r="577" spans="2:15" x14ac:dyDescent="0.2">
      <c r="B577" s="196"/>
      <c r="O577" s="199"/>
    </row>
    <row r="578" spans="2:15" x14ac:dyDescent="0.2">
      <c r="B578" s="196"/>
      <c r="O578" s="199"/>
    </row>
    <row r="579" spans="2:15" x14ac:dyDescent="0.2">
      <c r="B579" s="196"/>
      <c r="O579" s="199"/>
    </row>
    <row r="580" spans="2:15" x14ac:dyDescent="0.2">
      <c r="B580" s="196"/>
      <c r="O580" s="199"/>
    </row>
    <row r="581" spans="2:15" x14ac:dyDescent="0.2">
      <c r="B581" s="196"/>
      <c r="O581" s="199"/>
    </row>
    <row r="582" spans="2:15" x14ac:dyDescent="0.2">
      <c r="B582" s="196"/>
      <c r="O582" s="199"/>
    </row>
    <row r="583" spans="2:15" x14ac:dyDescent="0.2">
      <c r="B583" s="196"/>
      <c r="O583" s="199"/>
    </row>
    <row r="584" spans="2:15" x14ac:dyDescent="0.2">
      <c r="B584" s="196"/>
      <c r="O584" s="199"/>
    </row>
    <row r="585" spans="2:15" x14ac:dyDescent="0.2">
      <c r="B585" s="196"/>
      <c r="O585" s="199"/>
    </row>
    <row r="586" spans="2:15" x14ac:dyDescent="0.2">
      <c r="B586" s="196"/>
      <c r="O586" s="199"/>
    </row>
    <row r="587" spans="2:15" x14ac:dyDescent="0.2">
      <c r="B587" s="196"/>
      <c r="O587" s="199"/>
    </row>
    <row r="588" spans="2:15" x14ac:dyDescent="0.2">
      <c r="B588" s="196"/>
      <c r="O588" s="199"/>
    </row>
    <row r="589" spans="2:15" x14ac:dyDescent="0.2">
      <c r="B589" s="196"/>
      <c r="O589" s="199"/>
    </row>
    <row r="590" spans="2:15" x14ac:dyDescent="0.2">
      <c r="B590" s="196"/>
      <c r="O590" s="199"/>
    </row>
    <row r="591" spans="2:15" x14ac:dyDescent="0.2">
      <c r="B591" s="196"/>
      <c r="O591" s="199"/>
    </row>
    <row r="592" spans="2:15" x14ac:dyDescent="0.2">
      <c r="B592" s="196"/>
      <c r="O592" s="199"/>
    </row>
    <row r="593" spans="2:15" x14ac:dyDescent="0.2">
      <c r="B593" s="196"/>
      <c r="O593" s="199"/>
    </row>
    <row r="594" spans="2:15" x14ac:dyDescent="0.2">
      <c r="B594" s="196"/>
      <c r="O594" s="199"/>
    </row>
    <row r="595" spans="2:15" x14ac:dyDescent="0.2">
      <c r="B595" s="196"/>
      <c r="O595" s="199"/>
    </row>
    <row r="596" spans="2:15" x14ac:dyDescent="0.2">
      <c r="B596" s="196"/>
      <c r="O596" s="199"/>
    </row>
    <row r="597" spans="2:15" x14ac:dyDescent="0.2">
      <c r="B597" s="196"/>
      <c r="O597" s="199"/>
    </row>
    <row r="598" spans="2:15" x14ac:dyDescent="0.2">
      <c r="B598" s="196"/>
      <c r="O598" s="199"/>
    </row>
    <row r="599" spans="2:15" x14ac:dyDescent="0.2">
      <c r="B599" s="196"/>
      <c r="O599" s="199"/>
    </row>
    <row r="600" spans="2:15" x14ac:dyDescent="0.2">
      <c r="B600" s="196"/>
      <c r="O600" s="199"/>
    </row>
    <row r="601" spans="2:15" x14ac:dyDescent="0.2">
      <c r="B601" s="196"/>
      <c r="O601" s="199"/>
    </row>
    <row r="602" spans="2:15" x14ac:dyDescent="0.2">
      <c r="B602" s="196"/>
      <c r="O602" s="199"/>
    </row>
    <row r="603" spans="2:15" x14ac:dyDescent="0.2">
      <c r="B603" s="196"/>
      <c r="O603" s="199"/>
    </row>
    <row r="604" spans="2:15" x14ac:dyDescent="0.2">
      <c r="B604" s="196"/>
      <c r="O604" s="199"/>
    </row>
    <row r="605" spans="2:15" x14ac:dyDescent="0.2">
      <c r="B605" s="196"/>
      <c r="O605" s="199"/>
    </row>
    <row r="606" spans="2:15" x14ac:dyDescent="0.2">
      <c r="B606" s="196"/>
      <c r="O606" s="199"/>
    </row>
    <row r="607" spans="2:15" x14ac:dyDescent="0.2">
      <c r="B607" s="196"/>
      <c r="O607" s="199"/>
    </row>
    <row r="608" spans="2:15" x14ac:dyDescent="0.2">
      <c r="B608" s="196"/>
      <c r="O608" s="199"/>
    </row>
    <row r="609" spans="2:15" x14ac:dyDescent="0.2">
      <c r="B609" s="196"/>
      <c r="O609" s="199"/>
    </row>
    <row r="610" spans="2:15" x14ac:dyDescent="0.2">
      <c r="B610" s="196"/>
      <c r="O610" s="199"/>
    </row>
    <row r="611" spans="2:15" x14ac:dyDescent="0.2">
      <c r="B611" s="196"/>
      <c r="O611" s="199"/>
    </row>
    <row r="612" spans="2:15" x14ac:dyDescent="0.2">
      <c r="B612" s="196"/>
      <c r="O612" s="199"/>
    </row>
    <row r="613" spans="2:15" x14ac:dyDescent="0.2">
      <c r="B613" s="196"/>
      <c r="O613" s="199"/>
    </row>
    <row r="614" spans="2:15" x14ac:dyDescent="0.2">
      <c r="B614" s="196"/>
      <c r="O614" s="199"/>
    </row>
    <row r="615" spans="2:15" x14ac:dyDescent="0.2">
      <c r="B615" s="196"/>
      <c r="O615" s="199"/>
    </row>
    <row r="616" spans="2:15" x14ac:dyDescent="0.2">
      <c r="B616" s="196"/>
      <c r="O616" s="199"/>
    </row>
    <row r="617" spans="2:15" x14ac:dyDescent="0.2">
      <c r="B617" s="196"/>
      <c r="O617" s="199"/>
    </row>
    <row r="618" spans="2:15" x14ac:dyDescent="0.2">
      <c r="B618" s="196"/>
      <c r="O618" s="199"/>
    </row>
    <row r="619" spans="2:15" x14ac:dyDescent="0.2">
      <c r="B619" s="196"/>
      <c r="O619" s="199"/>
    </row>
    <row r="620" spans="2:15" x14ac:dyDescent="0.2">
      <c r="B620" s="196"/>
      <c r="O620" s="199"/>
    </row>
    <row r="621" spans="2:15" x14ac:dyDescent="0.2">
      <c r="B621" s="196"/>
      <c r="O621" s="199"/>
    </row>
    <row r="622" spans="2:15" x14ac:dyDescent="0.2">
      <c r="B622" s="196"/>
      <c r="O622" s="199"/>
    </row>
    <row r="623" spans="2:15" x14ac:dyDescent="0.2">
      <c r="B623" s="196"/>
      <c r="O623" s="199"/>
    </row>
    <row r="624" spans="2:15" x14ac:dyDescent="0.2">
      <c r="B624" s="196"/>
      <c r="O624" s="199"/>
    </row>
    <row r="625" spans="2:15" x14ac:dyDescent="0.2">
      <c r="B625" s="196"/>
      <c r="O625" s="199"/>
    </row>
    <row r="626" spans="2:15" x14ac:dyDescent="0.2">
      <c r="B626" s="196"/>
      <c r="O626" s="199"/>
    </row>
    <row r="627" spans="2:15" x14ac:dyDescent="0.2">
      <c r="B627" s="196"/>
      <c r="O627" s="199"/>
    </row>
    <row r="628" spans="2:15" x14ac:dyDescent="0.2">
      <c r="B628" s="196"/>
      <c r="O628" s="199"/>
    </row>
    <row r="629" spans="2:15" x14ac:dyDescent="0.2">
      <c r="B629" s="196"/>
      <c r="O629" s="199"/>
    </row>
    <row r="630" spans="2:15" x14ac:dyDescent="0.2">
      <c r="B630" s="196"/>
      <c r="O630" s="199"/>
    </row>
    <row r="631" spans="2:15" x14ac:dyDescent="0.2">
      <c r="B631" s="196"/>
      <c r="O631" s="199"/>
    </row>
    <row r="632" spans="2:15" x14ac:dyDescent="0.2">
      <c r="B632" s="196"/>
      <c r="O632" s="199"/>
    </row>
    <row r="633" spans="2:15" x14ac:dyDescent="0.2">
      <c r="B633" s="196"/>
      <c r="O633" s="199"/>
    </row>
    <row r="634" spans="2:15" x14ac:dyDescent="0.2">
      <c r="B634" s="196"/>
      <c r="O634" s="199"/>
    </row>
    <row r="635" spans="2:15" x14ac:dyDescent="0.2">
      <c r="B635" s="196"/>
      <c r="O635" s="199"/>
    </row>
    <row r="636" spans="2:15" x14ac:dyDescent="0.2">
      <c r="B636" s="196"/>
      <c r="O636" s="199"/>
    </row>
    <row r="637" spans="2:15" x14ac:dyDescent="0.2">
      <c r="B637" s="196"/>
      <c r="O637" s="199"/>
    </row>
    <row r="638" spans="2:15" x14ac:dyDescent="0.2">
      <c r="B638" s="196"/>
      <c r="O638" s="199"/>
    </row>
    <row r="639" spans="2:15" x14ac:dyDescent="0.2">
      <c r="B639" s="196"/>
      <c r="O639" s="199"/>
    </row>
    <row r="640" spans="2:15" x14ac:dyDescent="0.2">
      <c r="B640" s="196"/>
      <c r="O640" s="199"/>
    </row>
    <row r="641" spans="2:15" x14ac:dyDescent="0.2">
      <c r="B641" s="196"/>
      <c r="O641" s="199"/>
    </row>
    <row r="642" spans="2:15" x14ac:dyDescent="0.2">
      <c r="B642" s="196"/>
      <c r="O642" s="199"/>
    </row>
    <row r="643" spans="2:15" x14ac:dyDescent="0.2">
      <c r="B643" s="196"/>
      <c r="O643" s="199"/>
    </row>
    <row r="644" spans="2:15" x14ac:dyDescent="0.2">
      <c r="B644" s="196"/>
      <c r="O644" s="199"/>
    </row>
    <row r="645" spans="2:15" x14ac:dyDescent="0.2">
      <c r="B645" s="196"/>
      <c r="O645" s="199"/>
    </row>
    <row r="646" spans="2:15" x14ac:dyDescent="0.2">
      <c r="B646" s="196"/>
      <c r="O646" s="199"/>
    </row>
    <row r="647" spans="2:15" x14ac:dyDescent="0.2">
      <c r="B647" s="196"/>
      <c r="O647" s="199"/>
    </row>
    <row r="648" spans="2:15" x14ac:dyDescent="0.2">
      <c r="B648" s="196"/>
      <c r="O648" s="199"/>
    </row>
    <row r="649" spans="2:15" x14ac:dyDescent="0.2">
      <c r="B649" s="196"/>
      <c r="O649" s="199"/>
    </row>
    <row r="650" spans="2:15" x14ac:dyDescent="0.2">
      <c r="B650" s="196"/>
      <c r="O650" s="199"/>
    </row>
    <row r="651" spans="2:15" x14ac:dyDescent="0.2">
      <c r="B651" s="196"/>
      <c r="O651" s="199"/>
    </row>
    <row r="652" spans="2:15" x14ac:dyDescent="0.2">
      <c r="B652" s="196"/>
      <c r="O652" s="199"/>
    </row>
    <row r="653" spans="2:15" x14ac:dyDescent="0.2">
      <c r="B653" s="196"/>
      <c r="O653" s="199"/>
    </row>
    <row r="654" spans="2:15" x14ac:dyDescent="0.2">
      <c r="B654" s="196"/>
      <c r="O654" s="199"/>
    </row>
    <row r="655" spans="2:15" x14ac:dyDescent="0.2">
      <c r="B655" s="196"/>
      <c r="O655" s="199"/>
    </row>
    <row r="656" spans="2:15" x14ac:dyDescent="0.2">
      <c r="B656" s="196"/>
      <c r="O656" s="199"/>
    </row>
    <row r="657" spans="2:15" x14ac:dyDescent="0.2">
      <c r="B657" s="196"/>
      <c r="O657" s="199"/>
    </row>
    <row r="658" spans="2:15" x14ac:dyDescent="0.2">
      <c r="B658" s="196"/>
      <c r="O658" s="199"/>
    </row>
    <row r="659" spans="2:15" x14ac:dyDescent="0.2">
      <c r="B659" s="196"/>
      <c r="O659" s="199"/>
    </row>
    <row r="660" spans="2:15" x14ac:dyDescent="0.2">
      <c r="B660" s="196"/>
      <c r="O660" s="199"/>
    </row>
    <row r="661" spans="2:15" x14ac:dyDescent="0.2">
      <c r="B661" s="196"/>
      <c r="O661" s="199"/>
    </row>
    <row r="662" spans="2:15" x14ac:dyDescent="0.2">
      <c r="B662" s="196"/>
      <c r="O662" s="199"/>
    </row>
    <row r="663" spans="2:15" x14ac:dyDescent="0.2">
      <c r="B663" s="196"/>
      <c r="O663" s="199"/>
    </row>
    <row r="664" spans="2:15" x14ac:dyDescent="0.2">
      <c r="B664" s="196"/>
      <c r="O664" s="199"/>
    </row>
    <row r="665" spans="2:15" x14ac:dyDescent="0.2">
      <c r="B665" s="196"/>
      <c r="O665" s="199"/>
    </row>
    <row r="666" spans="2:15" x14ac:dyDescent="0.2">
      <c r="B666" s="196"/>
      <c r="O666" s="199"/>
    </row>
    <row r="667" spans="2:15" x14ac:dyDescent="0.2">
      <c r="B667" s="196"/>
      <c r="O667" s="199"/>
    </row>
    <row r="668" spans="2:15" x14ac:dyDescent="0.2">
      <c r="B668" s="196"/>
      <c r="O668" s="199"/>
    </row>
    <row r="669" spans="2:15" x14ac:dyDescent="0.2">
      <c r="B669" s="196"/>
      <c r="O669" s="199"/>
    </row>
    <row r="670" spans="2:15" x14ac:dyDescent="0.2">
      <c r="B670" s="196"/>
      <c r="O670" s="199"/>
    </row>
    <row r="671" spans="2:15" x14ac:dyDescent="0.2">
      <c r="B671" s="196"/>
      <c r="O671" s="199"/>
    </row>
    <row r="672" spans="2:15" x14ac:dyDescent="0.2">
      <c r="B672" s="196"/>
      <c r="O672" s="199"/>
    </row>
    <row r="673" spans="2:15" x14ac:dyDescent="0.2">
      <c r="B673" s="196"/>
      <c r="O673" s="199"/>
    </row>
    <row r="674" spans="2:15" x14ac:dyDescent="0.2">
      <c r="B674" s="196"/>
      <c r="O674" s="199"/>
    </row>
    <row r="675" spans="2:15" x14ac:dyDescent="0.2">
      <c r="B675" s="196"/>
      <c r="O675" s="199"/>
    </row>
    <row r="676" spans="2:15" x14ac:dyDescent="0.2">
      <c r="B676" s="196"/>
      <c r="O676" s="199"/>
    </row>
    <row r="677" spans="2:15" x14ac:dyDescent="0.2">
      <c r="B677" s="196"/>
      <c r="O677" s="199"/>
    </row>
    <row r="678" spans="2:15" x14ac:dyDescent="0.2">
      <c r="B678" s="196"/>
      <c r="O678" s="199"/>
    </row>
    <row r="679" spans="2:15" x14ac:dyDescent="0.2">
      <c r="B679" s="196"/>
      <c r="O679" s="199"/>
    </row>
    <row r="680" spans="2:15" x14ac:dyDescent="0.2">
      <c r="B680" s="196"/>
      <c r="O680" s="199"/>
    </row>
    <row r="681" spans="2:15" x14ac:dyDescent="0.2">
      <c r="B681" s="196"/>
      <c r="O681" s="199"/>
    </row>
    <row r="682" spans="2:15" x14ac:dyDescent="0.2">
      <c r="B682" s="196"/>
      <c r="O682" s="199"/>
    </row>
    <row r="683" spans="2:15" x14ac:dyDescent="0.2">
      <c r="B683" s="196"/>
      <c r="O683" s="199"/>
    </row>
    <row r="684" spans="2:15" x14ac:dyDescent="0.2">
      <c r="B684" s="196"/>
      <c r="O684" s="199"/>
    </row>
    <row r="685" spans="2:15" x14ac:dyDescent="0.2">
      <c r="B685" s="196"/>
      <c r="O685" s="199"/>
    </row>
    <row r="686" spans="2:15" x14ac:dyDescent="0.2">
      <c r="B686" s="196"/>
      <c r="O686" s="199"/>
    </row>
    <row r="687" spans="2:15" x14ac:dyDescent="0.2">
      <c r="B687" s="196"/>
      <c r="O687" s="199"/>
    </row>
    <row r="688" spans="2:15" x14ac:dyDescent="0.2">
      <c r="B688" s="196"/>
      <c r="O688" s="199"/>
    </row>
    <row r="689" spans="2:15" x14ac:dyDescent="0.2">
      <c r="B689" s="196"/>
      <c r="O689" s="199"/>
    </row>
    <row r="690" spans="2:15" x14ac:dyDescent="0.2">
      <c r="B690" s="196"/>
      <c r="O690" s="199"/>
    </row>
    <row r="691" spans="2:15" x14ac:dyDescent="0.2">
      <c r="B691" s="196"/>
      <c r="O691" s="199"/>
    </row>
    <row r="692" spans="2:15" x14ac:dyDescent="0.2">
      <c r="B692" s="196"/>
      <c r="O692" s="199"/>
    </row>
    <row r="693" spans="2:15" x14ac:dyDescent="0.2">
      <c r="B693" s="196"/>
      <c r="O693" s="199"/>
    </row>
    <row r="694" spans="2:15" x14ac:dyDescent="0.2">
      <c r="B694" s="196"/>
      <c r="O694" s="199"/>
    </row>
    <row r="695" spans="2:15" x14ac:dyDescent="0.2">
      <c r="B695" s="196"/>
      <c r="O695" s="199"/>
    </row>
    <row r="696" spans="2:15" x14ac:dyDescent="0.2">
      <c r="B696" s="196"/>
      <c r="O696" s="199"/>
    </row>
    <row r="697" spans="2:15" x14ac:dyDescent="0.2">
      <c r="B697" s="196"/>
      <c r="O697" s="199"/>
    </row>
    <row r="698" spans="2:15" x14ac:dyDescent="0.2">
      <c r="B698" s="196"/>
      <c r="O698" s="199"/>
    </row>
    <row r="699" spans="2:15" x14ac:dyDescent="0.2">
      <c r="B699" s="196"/>
      <c r="O699" s="199"/>
    </row>
    <row r="700" spans="2:15" x14ac:dyDescent="0.2">
      <c r="B700" s="196"/>
      <c r="O700" s="199"/>
    </row>
    <row r="701" spans="2:15" x14ac:dyDescent="0.2">
      <c r="B701" s="196"/>
      <c r="O701" s="199"/>
    </row>
    <row r="702" spans="2:15" x14ac:dyDescent="0.2">
      <c r="B702" s="196"/>
      <c r="O702" s="199"/>
    </row>
    <row r="703" spans="2:15" x14ac:dyDescent="0.2">
      <c r="B703" s="196"/>
      <c r="O703" s="199"/>
    </row>
    <row r="704" spans="2:15" x14ac:dyDescent="0.2">
      <c r="B704" s="196"/>
      <c r="O704" s="199"/>
    </row>
    <row r="705" spans="2:15" x14ac:dyDescent="0.2">
      <c r="B705" s="196"/>
      <c r="O705" s="199"/>
    </row>
    <row r="706" spans="2:15" x14ac:dyDescent="0.2">
      <c r="B706" s="196"/>
      <c r="O706" s="199"/>
    </row>
    <row r="707" spans="2:15" x14ac:dyDescent="0.2">
      <c r="B707" s="196"/>
      <c r="O707" s="199"/>
    </row>
    <row r="708" spans="2:15" x14ac:dyDescent="0.2">
      <c r="B708" s="196"/>
      <c r="O708" s="199"/>
    </row>
    <row r="709" spans="2:15" x14ac:dyDescent="0.2">
      <c r="B709" s="196"/>
      <c r="O709" s="199"/>
    </row>
    <row r="710" spans="2:15" x14ac:dyDescent="0.2">
      <c r="B710" s="196"/>
      <c r="O710" s="199"/>
    </row>
    <row r="711" spans="2:15" x14ac:dyDescent="0.2">
      <c r="B711" s="196"/>
      <c r="O711" s="199"/>
    </row>
    <row r="712" spans="2:15" x14ac:dyDescent="0.2">
      <c r="B712" s="196"/>
      <c r="O712" s="199"/>
    </row>
    <row r="713" spans="2:15" x14ac:dyDescent="0.2">
      <c r="B713" s="196"/>
      <c r="O713" s="199"/>
    </row>
    <row r="714" spans="2:15" x14ac:dyDescent="0.2">
      <c r="B714" s="196"/>
      <c r="O714" s="199"/>
    </row>
    <row r="715" spans="2:15" x14ac:dyDescent="0.2">
      <c r="B715" s="196"/>
      <c r="O715" s="199"/>
    </row>
    <row r="716" spans="2:15" x14ac:dyDescent="0.2">
      <c r="B716" s="196"/>
      <c r="O716" s="199"/>
    </row>
    <row r="717" spans="2:15" x14ac:dyDescent="0.2">
      <c r="B717" s="196"/>
      <c r="O717" s="199"/>
    </row>
    <row r="718" spans="2:15" x14ac:dyDescent="0.2">
      <c r="B718" s="196"/>
      <c r="O718" s="199"/>
    </row>
    <row r="719" spans="2:15" x14ac:dyDescent="0.2">
      <c r="B719" s="196"/>
      <c r="O719" s="199"/>
    </row>
    <row r="720" spans="2:15" x14ac:dyDescent="0.2">
      <c r="B720" s="196"/>
      <c r="O720" s="199"/>
    </row>
    <row r="721" spans="2:15" x14ac:dyDescent="0.2">
      <c r="B721" s="196"/>
      <c r="O721" s="199"/>
    </row>
    <row r="722" spans="2:15" x14ac:dyDescent="0.2">
      <c r="B722" s="196"/>
      <c r="O722" s="199"/>
    </row>
    <row r="723" spans="2:15" x14ac:dyDescent="0.2">
      <c r="B723" s="196"/>
      <c r="O723" s="199"/>
    </row>
    <row r="724" spans="2:15" x14ac:dyDescent="0.2">
      <c r="B724" s="196"/>
      <c r="O724" s="199"/>
    </row>
    <row r="725" spans="2:15" x14ac:dyDescent="0.2">
      <c r="B725" s="196"/>
      <c r="O725" s="199"/>
    </row>
    <row r="726" spans="2:15" x14ac:dyDescent="0.2">
      <c r="B726" s="196"/>
      <c r="O726" s="199"/>
    </row>
    <row r="727" spans="2:15" x14ac:dyDescent="0.2">
      <c r="B727" s="196"/>
      <c r="O727" s="199"/>
    </row>
    <row r="728" spans="2:15" x14ac:dyDescent="0.2">
      <c r="B728" s="196"/>
      <c r="O728" s="199"/>
    </row>
    <row r="729" spans="2:15" x14ac:dyDescent="0.2">
      <c r="B729" s="196"/>
    </row>
    <row r="730" spans="2:15" x14ac:dyDescent="0.2">
      <c r="B730" s="196"/>
    </row>
    <row r="731" spans="2:15" x14ac:dyDescent="0.2">
      <c r="B731" s="196"/>
    </row>
    <row r="732" spans="2:15" x14ac:dyDescent="0.2">
      <c r="B732" s="196"/>
    </row>
    <row r="733" spans="2:15" x14ac:dyDescent="0.2">
      <c r="B733" s="196"/>
    </row>
    <row r="734" spans="2:15" x14ac:dyDescent="0.2">
      <c r="B734" s="196"/>
    </row>
    <row r="735" spans="2:15" x14ac:dyDescent="0.2">
      <c r="B735" s="196"/>
    </row>
    <row r="736" spans="2:15" x14ac:dyDescent="0.2">
      <c r="B736" s="196"/>
    </row>
    <row r="737" spans="2:2" x14ac:dyDescent="0.2">
      <c r="B737" s="196"/>
    </row>
    <row r="738" spans="2:2" x14ac:dyDescent="0.2">
      <c r="B738" s="196"/>
    </row>
    <row r="739" spans="2:2" x14ac:dyDescent="0.2">
      <c r="B739" s="196"/>
    </row>
    <row r="740" spans="2:2" x14ac:dyDescent="0.2">
      <c r="B740" s="196"/>
    </row>
    <row r="741" spans="2:2" x14ac:dyDescent="0.2">
      <c r="B741" s="196"/>
    </row>
    <row r="742" spans="2:2" x14ac:dyDescent="0.2">
      <c r="B742" s="196"/>
    </row>
    <row r="743" spans="2:2" x14ac:dyDescent="0.2">
      <c r="B743" s="196"/>
    </row>
    <row r="744" spans="2:2" x14ac:dyDescent="0.2">
      <c r="B744" s="196"/>
    </row>
    <row r="745" spans="2:2" x14ac:dyDescent="0.2">
      <c r="B745" s="196"/>
    </row>
    <row r="746" spans="2:2" x14ac:dyDescent="0.2">
      <c r="B746" s="196"/>
    </row>
    <row r="747" spans="2:2" x14ac:dyDescent="0.2">
      <c r="B747" s="196"/>
    </row>
    <row r="748" spans="2:2" x14ac:dyDescent="0.2">
      <c r="B748" s="196"/>
    </row>
    <row r="749" spans="2:2" x14ac:dyDescent="0.2">
      <c r="B749" s="196"/>
    </row>
    <row r="750" spans="2:2" x14ac:dyDescent="0.2">
      <c r="B750" s="196"/>
    </row>
    <row r="751" spans="2:2" x14ac:dyDescent="0.2">
      <c r="B751" s="196"/>
    </row>
    <row r="752" spans="2:2" x14ac:dyDescent="0.2">
      <c r="B752" s="196"/>
    </row>
    <row r="753" spans="2:2" x14ac:dyDescent="0.2">
      <c r="B753" s="196"/>
    </row>
    <row r="754" spans="2:2" x14ac:dyDescent="0.2">
      <c r="B754" s="196"/>
    </row>
    <row r="755" spans="2:2" x14ac:dyDescent="0.2">
      <c r="B755" s="196"/>
    </row>
    <row r="756" spans="2:2" x14ac:dyDescent="0.2">
      <c r="B756" s="196"/>
    </row>
    <row r="757" spans="2:2" x14ac:dyDescent="0.2">
      <c r="B757" s="196"/>
    </row>
    <row r="758" spans="2:2" x14ac:dyDescent="0.2">
      <c r="B758" s="196"/>
    </row>
    <row r="759" spans="2:2" x14ac:dyDescent="0.2">
      <c r="B759" s="196"/>
    </row>
    <row r="760" spans="2:2" x14ac:dyDescent="0.2">
      <c r="B760" s="196"/>
    </row>
    <row r="761" spans="2:2" x14ac:dyDescent="0.2">
      <c r="B761" s="196"/>
    </row>
    <row r="762" spans="2:2" x14ac:dyDescent="0.2">
      <c r="B762" s="196"/>
    </row>
    <row r="763" spans="2:2" x14ac:dyDescent="0.2">
      <c r="B763" s="196"/>
    </row>
    <row r="764" spans="2:2" x14ac:dyDescent="0.2">
      <c r="B764" s="196"/>
    </row>
    <row r="765" spans="2:2" x14ac:dyDescent="0.2">
      <c r="B765" s="196"/>
    </row>
    <row r="766" spans="2:2" x14ac:dyDescent="0.2">
      <c r="B766" s="196"/>
    </row>
    <row r="767" spans="2:2" x14ac:dyDescent="0.2">
      <c r="B767" s="196"/>
    </row>
    <row r="768" spans="2:2" x14ac:dyDescent="0.2">
      <c r="B768" s="196"/>
    </row>
    <row r="769" spans="2:2" x14ac:dyDescent="0.2">
      <c r="B769" s="196"/>
    </row>
    <row r="770" spans="2:2" x14ac:dyDescent="0.2">
      <c r="B770" s="196"/>
    </row>
    <row r="771" spans="2:2" x14ac:dyDescent="0.2">
      <c r="B771" s="196"/>
    </row>
    <row r="772" spans="2:2" x14ac:dyDescent="0.2">
      <c r="B772" s="196"/>
    </row>
    <row r="773" spans="2:2" x14ac:dyDescent="0.2">
      <c r="B773" s="196"/>
    </row>
    <row r="774" spans="2:2" x14ac:dyDescent="0.2">
      <c r="B774" s="196"/>
    </row>
  </sheetData>
  <phoneticPr fontId="6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1e ronde</vt:lpstr>
      <vt:lpstr>verliezersronde</vt:lpstr>
      <vt:lpstr>2e ronde</vt:lpstr>
      <vt:lpstr>3e ronde - laatste 16</vt:lpstr>
      <vt:lpstr>4e ronde - laatste 8</vt:lpstr>
      <vt:lpstr>5e ronde - laatste 4</vt:lpstr>
      <vt:lpstr>Deelnemers</vt:lpstr>
      <vt:lpstr>Inschrijfgeld</vt:lpstr>
      <vt:lpstr>Toernooimoyennes</vt:lpstr>
      <vt:lpstr>meerjaren moyennes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Werkdocument Allroundtoernooi 2017</dc:title>
  <dc:subject>Gegevens, moyennes en uitslagen van deelnemers.</dc:subject>
  <dc:creator>Peter van Bommel</dc:creator>
  <cp:keywords>allround biljarten coehoorn</cp:keywords>
  <dc:description/>
  <cp:lastModifiedBy>Peter van Bommel</cp:lastModifiedBy>
  <cp:lastPrinted>2015-07-07T07:52:09Z</cp:lastPrinted>
  <dcterms:created xsi:type="dcterms:W3CDTF">2009-04-20T19:33:00Z</dcterms:created>
  <dcterms:modified xsi:type="dcterms:W3CDTF">2018-05-27T12:16:19Z</dcterms:modified>
  <cp:category/>
</cp:coreProperties>
</file>